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навчальний план" sheetId="1" r:id="rId1"/>
  </sheets>
  <definedNames>
    <definedName name="_xlnm.Print_Area" localSheetId="0">'навчальний план'!$A$1:$BA$98</definedName>
  </definedNames>
  <calcPr fullCalcOnLoad="1" refMode="R1C1"/>
</workbook>
</file>

<file path=xl/sharedStrings.xml><?xml version="1.0" encoding="utf-8"?>
<sst xmlns="http://schemas.openxmlformats.org/spreadsheetml/2006/main" count="215" uniqueCount="149">
  <si>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</si>
  <si>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</si>
  <si>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</si>
  <si>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</si>
  <si>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</si>
  <si>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</si>
  <si>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</si>
  <si>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</si>
  <si>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</si>
  <si>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</si>
  <si>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</si>
  <si>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</si>
  <si>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</si>
  <si>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</si>
  <si>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</si>
  <si>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</si>
  <si>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</si>
  <si>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</si>
  <si>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</si>
  <si>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</si>
  <si>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</si>
  <si>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</si>
  <si>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</si>
  <si>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r>
      <t>“</t>
    </r>
    <r>
      <rPr>
        <i/>
        <sz val="12"/>
        <rFont val="Times New Roman"/>
        <family val="1"/>
      </rPr>
      <t>Затверджую</t>
    </r>
    <r>
      <rPr>
        <sz val="12"/>
        <rFont val="Times New Roman"/>
        <family val="1"/>
      </rPr>
      <t xml:space="preserve">”  </t>
    </r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</si>
  <si>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</si>
  <si>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</si>
  <si>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</si>
  <si>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</si>
  <si>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</si>
  <si>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</si>
  <si>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</si>
  <si>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</si>
  <si>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</si>
  <si>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</si>
  <si>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</si>
  <si>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</si>
  <si>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</si>
  <si>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</si>
  <si>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Кількість тижнів в семестрі</t>
  </si>
  <si>
    <t>Лекції</t>
  </si>
  <si>
    <t>у тому числі:</t>
  </si>
  <si>
    <t>Всього</t>
  </si>
  <si>
    <t>Аудиторних</t>
  </si>
  <si>
    <t>Загальний обсяг</t>
  </si>
  <si>
    <t>Кількість годин</t>
  </si>
  <si>
    <t>Розподіл за семестрами</t>
  </si>
  <si>
    <t>Загальна кількість</t>
  </si>
  <si>
    <t>Кількість годин на тиждень</t>
  </si>
  <si>
    <t>Кількість курсових робіт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</si>
  <si>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</si>
  <si>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</si>
  <si>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</si>
  <si>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</si>
  <si>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</si>
  <si>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</si>
  <si>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</si>
  <si>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</si>
  <si>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</si>
  <si>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Розподіл аудиторних годин на тиждень за курсами і семестрами</t>
  </si>
  <si>
    <t>Всього за циклом 2.1</t>
  </si>
  <si>
    <t>Всього за вибірковою частиною</t>
  </si>
  <si>
    <t>Шифр</t>
  </si>
  <si>
    <t>Усього за циклом 1.1</t>
  </si>
  <si>
    <t>Усього за циклом 1.2</t>
  </si>
  <si>
    <t xml:space="preserve">                                              Н А В Ч А Л Ь Н И Й      П Л А Н</t>
  </si>
  <si>
    <t>АТЕСТАЦІЯ</t>
  </si>
  <si>
    <t>// - атестаційний екзамен</t>
  </si>
  <si>
    <t>Атестація</t>
  </si>
  <si>
    <t>Всього за циклом 2.3</t>
  </si>
  <si>
    <t>Затверджено Вченою радою університету</t>
  </si>
  <si>
    <t xml:space="preserve">                                                                                       (підпис, прізвище та ініціали)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</si>
  <si>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</si>
  <si>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</si>
  <si>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</si>
  <si>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</si>
  <si>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         МІНІСТЕРСТВО ОСВІТИ І НАУКИ УКРАЇНИ       </t>
  </si>
  <si>
    <t>І. ГРАФІК ОСВІТНЬОГО ПРОЦЕСУ</t>
  </si>
  <si>
    <t>Рівень вищої освіти</t>
  </si>
  <si>
    <t>Дипломна робота</t>
  </si>
  <si>
    <r>
      <t>Д</t>
    </r>
    <r>
      <rPr>
        <sz val="10"/>
        <rFont val="Arial Cyr"/>
        <family val="0"/>
      </rPr>
      <t>екан факультету____________________________________________</t>
    </r>
  </si>
  <si>
    <t>2. ДИСЦИПЛІНИ ЗА ВИБОРОМ</t>
  </si>
  <si>
    <t>Кількість кредитів ЄКТС</t>
  </si>
  <si>
    <t>Загальна кількість кредитів ЄКТС</t>
  </si>
  <si>
    <t>Додаток 3</t>
  </si>
  <si>
    <t>Примітка:</t>
  </si>
  <si>
    <t>Чотирирівнева шкала оцінювання</t>
  </si>
  <si>
    <t>Дворівнева шкала оцінювання</t>
  </si>
  <si>
    <t>Дворівнева шкала оцінювання: оцінки "зараховано", "не зараховано"</t>
  </si>
  <si>
    <t>Чотирирівнева шкала оцінювання: оцінки "відмінно", "добре", "задовільно", "незадовільно"</t>
  </si>
  <si>
    <t>Кількість оцінок за чотирирівневою шкалою</t>
  </si>
  <si>
    <t>Кількість оцінок за дворівневою шкалою</t>
  </si>
  <si>
    <t>реферати, переклади</t>
  </si>
  <si>
    <t>розрахунково-графічні роботи</t>
  </si>
  <si>
    <t>курсові роботи</t>
  </si>
  <si>
    <t>НАВЧАЛЬНІ ДИСЦИПЛІНИ ТА КУРСОВІ РОБОТИ, ЩО НЕ Є СКЛАДОВИМИ ОКРЕМИХ НАВЧАЛЬНИХ ДИСЦИПЛІН</t>
  </si>
  <si>
    <t>Індивідуальні завдання</t>
  </si>
  <si>
    <t xml:space="preserve">                                                   ( назва рівня вищої освіти)                                                                                               ( шифр і назва галузі знань )  </t>
  </si>
  <si>
    <t>Атестаційний екзамен</t>
  </si>
  <si>
    <t xml:space="preserve">                              ( освітньо-професійна, освітньо-наукова, шифр і назва  програми )</t>
  </si>
  <si>
    <r>
      <rPr>
        <b/>
        <sz val="12"/>
        <rFont val="Times New Roman"/>
        <family val="1"/>
      </rPr>
      <t xml:space="preserve">спеціалізація </t>
    </r>
    <r>
      <rPr>
        <sz val="12"/>
        <rFont val="Times New Roman"/>
        <family val="1"/>
      </rPr>
      <t>____________________________________________________________________</t>
    </r>
  </si>
  <si>
    <t>другий (магістерський) рівень</t>
  </si>
  <si>
    <r>
      <t xml:space="preserve">Підготовки </t>
    </r>
    <r>
      <rPr>
        <u val="single"/>
        <sz val="12"/>
        <rFont val="Times New Roman"/>
        <family val="1"/>
      </rPr>
      <t xml:space="preserve">      магістра                                                     </t>
    </r>
    <r>
      <rPr>
        <b/>
        <sz val="12"/>
        <rFont val="Times New Roman"/>
        <family val="1"/>
      </rPr>
      <t xml:space="preserve">з галузі знань    </t>
    </r>
    <r>
      <rPr>
        <sz val="11"/>
        <rFont val="Times New Roman"/>
        <family val="1"/>
      </rPr>
      <t>05 Соціальні та поведінкові науки</t>
    </r>
  </si>
  <si>
    <r>
      <rPr>
        <b/>
        <sz val="12"/>
        <rFont val="Times New Roman"/>
        <family val="1"/>
      </rPr>
      <t>за спеціальністю  ________</t>
    </r>
    <r>
      <rPr>
        <u val="single"/>
        <sz val="11"/>
        <rFont val="Times New Roman"/>
        <family val="1"/>
      </rPr>
      <t xml:space="preserve">051 Економіка      </t>
    </r>
    <r>
      <rPr>
        <b/>
        <sz val="12"/>
        <rFont val="Times New Roman"/>
        <family val="1"/>
      </rPr>
      <t>_______________________________________________________</t>
    </r>
  </si>
  <si>
    <t xml:space="preserve">                                                                                                                             ( денна, заочна, дистанційна )</t>
  </si>
  <si>
    <t>Т</t>
  </si>
  <si>
    <t>С</t>
  </si>
  <si>
    <t>К</t>
  </si>
  <si>
    <t xml:space="preserve">Т </t>
  </si>
  <si>
    <t>C</t>
  </si>
  <si>
    <t>П</t>
  </si>
  <si>
    <t>Д</t>
  </si>
  <si>
    <t>Переддипломна практика</t>
  </si>
  <si>
    <t>1.1  Цикл загальної підготовки</t>
  </si>
  <si>
    <t>Прикладна економетрика</t>
  </si>
  <si>
    <t xml:space="preserve">1.2  Цикл професійної  підготовки </t>
  </si>
  <si>
    <t>Оптимізація управлінських рішень засобами MS Excel</t>
  </si>
  <si>
    <t xml:space="preserve">Організація вибіркових обстежень </t>
  </si>
  <si>
    <t>Бізнес-статистика</t>
  </si>
  <si>
    <t>Облік і фінансова звітність за міжнародними стандартами</t>
  </si>
  <si>
    <t>Сучасні методи прогнозування</t>
  </si>
  <si>
    <t>2.1  Цикл загальної підготовки</t>
  </si>
  <si>
    <t xml:space="preserve">2.2  Цикл професійної  підготовки </t>
  </si>
  <si>
    <t>Методи класифікації даних в пакеті Statistica / Вступ до аналізу Вig Data /  Бізнес-моделювання в підприємницькій діяльності</t>
  </si>
  <si>
    <t>Аналіз кон’юнктури ринку / Статистичний моніторинг кон’юнктури товарного ринку / Аналіз ринкової ситуації</t>
  </si>
  <si>
    <t>Ректор Харківського національного університету</t>
  </si>
  <si>
    <t>імені В.Н. Каразіна</t>
  </si>
  <si>
    <t>В.С. Бакіров</t>
  </si>
  <si>
    <t>Методологія дослідження соціально-економічних процесів</t>
  </si>
  <si>
    <t xml:space="preserve"> бакалавра, освітньо-кваліфікаційного рівня спеціаліста</t>
  </si>
  <si>
    <t>Термін навчання –    1 рік 4 місяці на базі ступеня</t>
  </si>
  <si>
    <t>Практика</t>
  </si>
  <si>
    <t>1. ОБОВ`ЯЗКОВІ  НАВЧАЛЬНІ  ДИСЦИПЛІНИ</t>
  </si>
  <si>
    <t>Усього за обовязковою частиною</t>
  </si>
  <si>
    <t>Захист кваліфікаційної роботи</t>
  </si>
  <si>
    <t>Підготовка магістерської кваліфікаційної роботи</t>
  </si>
  <si>
    <t>Підготовка кваліфікаційної роботи</t>
  </si>
  <si>
    <r>
      <t xml:space="preserve">                                        </t>
    </r>
    <r>
      <rPr>
        <b/>
        <sz val="12"/>
        <rFont val="Times New Roman"/>
        <family val="1"/>
      </rPr>
      <t>Форма навчання ___</t>
    </r>
    <r>
      <rPr>
        <u val="single"/>
        <sz val="12"/>
        <rFont val="Times New Roman"/>
        <family val="1"/>
      </rPr>
      <t>денна</t>
    </r>
    <r>
      <rPr>
        <b/>
        <sz val="12"/>
        <rFont val="Times New Roman"/>
        <family val="1"/>
      </rPr>
      <t>____</t>
    </r>
    <r>
      <rPr>
        <sz val="12"/>
        <rFont val="Times New Roman"/>
        <family val="1"/>
      </rPr>
      <t>2019-2020 навч рік</t>
    </r>
  </si>
  <si>
    <t>“____” __________ 2019 р.</t>
  </si>
  <si>
    <t xml:space="preserve">          протокол №   від "   "    2019 р. </t>
  </si>
  <si>
    <r>
      <t>за освітньо-професійною програмою   _______</t>
    </r>
    <r>
      <rPr>
        <u val="single"/>
        <sz val="12"/>
        <rFont val="Times New Roman"/>
        <family val="1"/>
      </rPr>
      <t>Економічна аналітика та  статистика</t>
    </r>
    <r>
      <rPr>
        <b/>
        <sz val="12"/>
        <rFont val="Times New Roman"/>
        <family val="1"/>
      </rPr>
      <t>___________________________________________________________</t>
    </r>
  </si>
  <si>
    <t>Освітня кваліфікація:  магістр економіки, економічна аналітика та статистика</t>
  </si>
  <si>
    <t xml:space="preserve">Міжнародна економіка-2 </t>
  </si>
  <si>
    <t>Бізнес економіка</t>
  </si>
  <si>
    <t xml:space="preserve">Фінансовий аналіз/Стратегічний аналіз/Контролінг </t>
  </si>
  <si>
    <t>Аналіз демографічнх процесів /Аналіз екологічної ситуації / Аналіз стану навколишнього середовища</t>
  </si>
  <si>
    <t>Статистичне забезпечення управління економікою</t>
  </si>
  <si>
    <t xml:space="preserve">Прикладний статистичний аналіз в пакеті R / Інформаційно-комунікаційні технології у бізнесі  / Бізнес-планування </t>
  </si>
  <si>
    <t>Аналіз банківської діяльності / Банківська статистика/ Аналіз діяльності банківської установи</t>
  </si>
  <si>
    <t>Глобальні  проблеми сучасності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</si>
</sst>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7"/>
      <name val="Arial Cyr"/>
      <family val="0"/>
    </font>
    <font>
      <u val="single"/>
      <sz val="11"/>
      <name val="Times New Roman"/>
      <family val="1"/>
    </font>
    <font>
      <sz val="10"/>
      <color indexed="22"/>
      <name val="Arial Cyr"/>
      <family val="0"/>
    </font>
    <font>
      <sz val="9"/>
      <color indexed="22"/>
      <name val="Arial Cyr"/>
      <family val="0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5" fillId="32" borderId="11" xfId="0" applyNumberFormat="1" applyFont="1" applyFill="1" applyBorder="1" applyAlignment="1">
      <alignment horizontal="center" vertical="center" wrapText="1"/>
    </xf>
    <xf numFmtId="1" fontId="5" fillId="32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1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textRotation="90"/>
    </xf>
    <xf numFmtId="0" fontId="4" fillId="0" borderId="23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9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23" fillId="0" borderId="23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29" fillId="32" borderId="12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4"/>
  <sheetViews>
    <sheetView tabSelected="1" view="pageBreakPreview" zoomScale="80" zoomScaleNormal="75" zoomScaleSheetLayoutView="80" workbookViewId="0" topLeftCell="A61">
      <selection activeCell="AP90" sqref="AP90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3.375" style="0" customWidth="1"/>
    <col min="26" max="27" width="3.00390625" style="0" customWidth="1"/>
    <col min="28" max="28" width="2.75390625" style="0" customWidth="1"/>
    <col min="29" max="53" width="3.00390625" style="0" customWidth="1"/>
    <col min="54" max="54" width="2.625" style="0" customWidth="1"/>
    <col min="55" max="16384" width="9.125" style="18" customWidth="1"/>
  </cols>
  <sheetData>
    <row r="1" spans="1:5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25" t="s">
        <v>83</v>
      </c>
      <c r="AW1" s="21"/>
      <c r="AX1" s="21"/>
      <c r="AY1" s="21"/>
      <c r="AZ1" s="21"/>
      <c r="BA1" s="21"/>
    </row>
    <row r="2" spans="1:53" ht="13.5" customHeight="1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8"/>
      <c r="K2" s="8"/>
      <c r="L2" s="8"/>
      <c r="M2" s="8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</row>
    <row r="3" spans="1:53" ht="12.75" customHeight="1">
      <c r="A3" s="39" t="s">
        <v>124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2"/>
      <c r="AN3" s="22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4" spans="1:38" ht="14.25" customHeight="1">
      <c r="A4" s="39" t="s">
        <v>125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1"/>
      <c r="AL4" s="8"/>
    </row>
    <row r="5" spans="1:53" ht="15.75">
      <c r="A5" s="154" t="s">
        <v>126</v>
      </c>
      <c r="B5" s="154"/>
      <c r="C5" s="154"/>
      <c r="D5" s="154"/>
      <c r="E5" s="154"/>
      <c r="F5" s="154"/>
      <c r="G5" s="154"/>
      <c r="H5" s="154"/>
      <c r="I5" s="154"/>
      <c r="J5" s="154"/>
      <c r="K5" s="10"/>
      <c r="L5" s="155" t="s">
        <v>75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1"/>
      <c r="AM5" s="151" t="s">
        <v>77</v>
      </c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</row>
    <row r="6" spans="1:53" ht="15.75">
      <c r="A6" s="154" t="s">
        <v>137</v>
      </c>
      <c r="B6" s="154"/>
      <c r="C6" s="154"/>
      <c r="D6" s="154"/>
      <c r="E6" s="154"/>
      <c r="F6" s="154"/>
      <c r="G6" s="154"/>
      <c r="H6" s="154"/>
      <c r="I6" s="154"/>
      <c r="J6" s="154"/>
      <c r="K6" s="10"/>
      <c r="L6" s="8"/>
      <c r="M6" s="70" t="s">
        <v>14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8"/>
      <c r="AM6" s="152" t="s">
        <v>100</v>
      </c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</row>
    <row r="7" spans="1:53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48" t="s">
        <v>13</v>
      </c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8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</row>
    <row r="8" spans="1:38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70" t="s">
        <v>15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8"/>
    </row>
    <row r="9" spans="1:5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8"/>
      <c r="AM9" s="152" t="s">
        <v>129</v>
      </c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</row>
    <row r="10" spans="1:53" ht="15.75">
      <c r="A10" s="156" t="s">
        <v>64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8"/>
      <c r="AM10" s="129" t="s">
        <v>128</v>
      </c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</row>
    <row r="11" spans="1:53" ht="15.75">
      <c r="A11" s="157" t="s">
        <v>101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8"/>
      <c r="AM11" s="69" t="s">
        <v>140</v>
      </c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</row>
    <row r="12" spans="1:53" ht="11.25" customHeight="1">
      <c r="A12" s="153" t="s">
        <v>96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8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3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8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</row>
    <row r="14" spans="1:53" ht="15.75">
      <c r="A14" s="133" t="s">
        <v>102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0.5" customHeight="1">
      <c r="A15" s="70" t="s">
        <v>49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.75">
      <c r="A16" s="157" t="s">
        <v>139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0.5" customHeight="1">
      <c r="A17" s="70" t="s">
        <v>98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133" t="s">
        <v>99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0.5" customHeight="1">
      <c r="A19" s="70" t="s">
        <v>50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.75">
      <c r="A20" s="146" t="s">
        <v>136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0.5" customHeight="1">
      <c r="A21" s="70" t="s">
        <v>103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4.25">
      <c r="A22" s="147" t="s">
        <v>76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</row>
    <row r="23" spans="1:53" ht="12.75">
      <c r="A23" s="159" t="s">
        <v>0</v>
      </c>
      <c r="B23" s="145" t="s">
        <v>1</v>
      </c>
      <c r="C23" s="145"/>
      <c r="D23" s="145"/>
      <c r="E23" s="145"/>
      <c r="F23" s="145" t="s">
        <v>2</v>
      </c>
      <c r="G23" s="145"/>
      <c r="H23" s="145"/>
      <c r="I23" s="145"/>
      <c r="J23" s="145" t="s">
        <v>3</v>
      </c>
      <c r="K23" s="145"/>
      <c r="L23" s="145"/>
      <c r="M23" s="145"/>
      <c r="N23" s="145"/>
      <c r="O23" s="145" t="s">
        <v>4</v>
      </c>
      <c r="P23" s="145"/>
      <c r="Q23" s="145"/>
      <c r="R23" s="145"/>
      <c r="S23" s="145" t="s">
        <v>5</v>
      </c>
      <c r="T23" s="145"/>
      <c r="U23" s="145"/>
      <c r="V23" s="145"/>
      <c r="W23" s="145" t="s">
        <v>6</v>
      </c>
      <c r="X23" s="145"/>
      <c r="Y23" s="145"/>
      <c r="Z23" s="145"/>
      <c r="AA23" s="145" t="s">
        <v>7</v>
      </c>
      <c r="AB23" s="145"/>
      <c r="AC23" s="145"/>
      <c r="AD23" s="145"/>
      <c r="AE23" s="145"/>
      <c r="AF23" s="145" t="s">
        <v>8</v>
      </c>
      <c r="AG23" s="145"/>
      <c r="AH23" s="145"/>
      <c r="AI23" s="145"/>
      <c r="AJ23" s="145" t="s">
        <v>9</v>
      </c>
      <c r="AK23" s="145"/>
      <c r="AL23" s="145"/>
      <c r="AM23" s="145"/>
      <c r="AN23" s="145"/>
      <c r="AO23" s="145" t="s">
        <v>10</v>
      </c>
      <c r="AP23" s="145"/>
      <c r="AQ23" s="145"/>
      <c r="AR23" s="145"/>
      <c r="AS23" s="145" t="s">
        <v>12</v>
      </c>
      <c r="AT23" s="145"/>
      <c r="AU23" s="145"/>
      <c r="AV23" s="145"/>
      <c r="AW23" s="145" t="s">
        <v>11</v>
      </c>
      <c r="AX23" s="145"/>
      <c r="AY23" s="145"/>
      <c r="AZ23" s="145"/>
      <c r="BA23" s="145"/>
    </row>
    <row r="24" spans="1:53" ht="14.25">
      <c r="A24" s="160"/>
      <c r="B24" s="13">
        <v>1</v>
      </c>
      <c r="C24" s="13">
        <v>2</v>
      </c>
      <c r="D24" s="13">
        <v>3</v>
      </c>
      <c r="E24" s="13">
        <v>4</v>
      </c>
      <c r="F24" s="13">
        <v>5</v>
      </c>
      <c r="G24" s="13">
        <v>6</v>
      </c>
      <c r="H24" s="13">
        <v>7</v>
      </c>
      <c r="I24" s="13">
        <v>8</v>
      </c>
      <c r="J24" s="13">
        <v>9</v>
      </c>
      <c r="K24" s="13">
        <v>10</v>
      </c>
      <c r="L24" s="13">
        <v>11</v>
      </c>
      <c r="M24" s="13">
        <v>12</v>
      </c>
      <c r="N24" s="13">
        <v>13</v>
      </c>
      <c r="O24" s="13">
        <v>14</v>
      </c>
      <c r="P24" s="13">
        <v>15</v>
      </c>
      <c r="Q24" s="13">
        <v>16</v>
      </c>
      <c r="R24" s="13">
        <v>17</v>
      </c>
      <c r="S24" s="13">
        <v>18</v>
      </c>
      <c r="T24" s="13">
        <v>19</v>
      </c>
      <c r="U24" s="13">
        <v>20</v>
      </c>
      <c r="V24" s="13">
        <v>21</v>
      </c>
      <c r="W24" s="13">
        <v>22</v>
      </c>
      <c r="X24" s="13">
        <v>23</v>
      </c>
      <c r="Y24" s="13">
        <v>24</v>
      </c>
      <c r="Z24" s="13">
        <v>25</v>
      </c>
      <c r="AA24" s="13">
        <v>26</v>
      </c>
      <c r="AB24" s="13">
        <v>27</v>
      </c>
      <c r="AC24" s="13">
        <v>28</v>
      </c>
      <c r="AD24" s="13">
        <v>29</v>
      </c>
      <c r="AE24" s="13">
        <v>30</v>
      </c>
      <c r="AF24" s="13">
        <v>31</v>
      </c>
      <c r="AG24" s="13">
        <v>32</v>
      </c>
      <c r="AH24" s="13">
        <v>33</v>
      </c>
      <c r="AI24" s="13">
        <v>34</v>
      </c>
      <c r="AJ24" s="13">
        <v>35</v>
      </c>
      <c r="AK24" s="13">
        <v>36</v>
      </c>
      <c r="AL24" s="13">
        <v>37</v>
      </c>
      <c r="AM24" s="13">
        <v>38</v>
      </c>
      <c r="AN24" s="13">
        <v>39</v>
      </c>
      <c r="AO24" s="13">
        <v>40</v>
      </c>
      <c r="AP24" s="13">
        <v>41</v>
      </c>
      <c r="AQ24" s="13">
        <v>42</v>
      </c>
      <c r="AR24" s="13">
        <v>43</v>
      </c>
      <c r="AS24" s="13">
        <v>44</v>
      </c>
      <c r="AT24" s="13">
        <v>45</v>
      </c>
      <c r="AU24" s="13">
        <v>46</v>
      </c>
      <c r="AV24" s="13">
        <v>47</v>
      </c>
      <c r="AW24" s="13">
        <v>48</v>
      </c>
      <c r="AX24" s="13">
        <v>49</v>
      </c>
      <c r="AY24" s="13">
        <v>50</v>
      </c>
      <c r="AZ24" s="13">
        <v>51</v>
      </c>
      <c r="BA24" s="13">
        <v>52</v>
      </c>
    </row>
    <row r="25" spans="1:53" ht="12.75">
      <c r="A25" s="2">
        <v>1</v>
      </c>
      <c r="B25" s="27" t="s">
        <v>104</v>
      </c>
      <c r="C25" s="27" t="s">
        <v>104</v>
      </c>
      <c r="D25" s="27" t="s">
        <v>104</v>
      </c>
      <c r="E25" s="27" t="s">
        <v>104</v>
      </c>
      <c r="F25" s="27" t="s">
        <v>104</v>
      </c>
      <c r="G25" s="27" t="s">
        <v>104</v>
      </c>
      <c r="H25" s="27" t="s">
        <v>104</v>
      </c>
      <c r="I25" s="27" t="s">
        <v>104</v>
      </c>
      <c r="J25" s="27" t="s">
        <v>104</v>
      </c>
      <c r="K25" s="27" t="s">
        <v>104</v>
      </c>
      <c r="L25" s="27" t="s">
        <v>104</v>
      </c>
      <c r="M25" s="27" t="s">
        <v>104</v>
      </c>
      <c r="N25" s="27" t="s">
        <v>104</v>
      </c>
      <c r="O25" s="27" t="s">
        <v>104</v>
      </c>
      <c r="P25" s="27" t="s">
        <v>104</v>
      </c>
      <c r="Q25" s="27" t="s">
        <v>104</v>
      </c>
      <c r="R25" s="27" t="s">
        <v>105</v>
      </c>
      <c r="S25" s="27" t="s">
        <v>105</v>
      </c>
      <c r="T25" s="27" t="s">
        <v>105</v>
      </c>
      <c r="U25" s="27" t="s">
        <v>106</v>
      </c>
      <c r="V25" s="27" t="s">
        <v>106</v>
      </c>
      <c r="W25" s="27" t="s">
        <v>106</v>
      </c>
      <c r="X25" s="27" t="s">
        <v>106</v>
      </c>
      <c r="Y25" s="27" t="s">
        <v>104</v>
      </c>
      <c r="Z25" s="27" t="s">
        <v>104</v>
      </c>
      <c r="AA25" s="27" t="s">
        <v>104</v>
      </c>
      <c r="AB25" s="27" t="s">
        <v>104</v>
      </c>
      <c r="AC25" s="27" t="s">
        <v>104</v>
      </c>
      <c r="AD25" s="27" t="s">
        <v>104</v>
      </c>
      <c r="AE25" s="27" t="s">
        <v>107</v>
      </c>
      <c r="AF25" s="27" t="s">
        <v>104</v>
      </c>
      <c r="AG25" s="27" t="s">
        <v>104</v>
      </c>
      <c r="AH25" s="27" t="s">
        <v>104</v>
      </c>
      <c r="AI25" s="27" t="s">
        <v>104</v>
      </c>
      <c r="AJ25" s="27" t="s">
        <v>104</v>
      </c>
      <c r="AK25" s="27" t="s">
        <v>104</v>
      </c>
      <c r="AL25" s="27" t="s">
        <v>104</v>
      </c>
      <c r="AM25" s="27" t="s">
        <v>104</v>
      </c>
      <c r="AN25" s="27" t="s">
        <v>104</v>
      </c>
      <c r="AO25" s="27" t="s">
        <v>108</v>
      </c>
      <c r="AP25" s="27" t="s">
        <v>105</v>
      </c>
      <c r="AQ25" s="27" t="s">
        <v>105</v>
      </c>
      <c r="AR25" s="27" t="s">
        <v>109</v>
      </c>
      <c r="AS25" s="27" t="s">
        <v>109</v>
      </c>
      <c r="AT25" s="27" t="s">
        <v>109</v>
      </c>
      <c r="AU25" s="27" t="s">
        <v>109</v>
      </c>
      <c r="AV25" s="27" t="s">
        <v>106</v>
      </c>
      <c r="AW25" s="27" t="s">
        <v>106</v>
      </c>
      <c r="AX25" s="27" t="s">
        <v>106</v>
      </c>
      <c r="AY25" s="27" t="s">
        <v>106</v>
      </c>
      <c r="AZ25" s="27" t="s">
        <v>106</v>
      </c>
      <c r="BA25" s="27" t="s">
        <v>106</v>
      </c>
    </row>
    <row r="26" spans="1:53" ht="12.75">
      <c r="A26" s="2">
        <v>2</v>
      </c>
      <c r="B26" s="27" t="s">
        <v>104</v>
      </c>
      <c r="C26" s="27" t="s">
        <v>104</v>
      </c>
      <c r="D26" s="27" t="s">
        <v>104</v>
      </c>
      <c r="E26" s="27" t="s">
        <v>104</v>
      </c>
      <c r="F26" s="27" t="s">
        <v>104</v>
      </c>
      <c r="G26" s="27" t="s">
        <v>104</v>
      </c>
      <c r="H26" s="27" t="s">
        <v>104</v>
      </c>
      <c r="I26" s="27" t="s">
        <v>104</v>
      </c>
      <c r="J26" s="27" t="s">
        <v>104</v>
      </c>
      <c r="K26" s="2" t="s">
        <v>105</v>
      </c>
      <c r="L26" s="2" t="s">
        <v>105</v>
      </c>
      <c r="M26" s="2" t="s">
        <v>110</v>
      </c>
      <c r="N26" s="2" t="s">
        <v>110</v>
      </c>
      <c r="O26" s="2" t="s">
        <v>110</v>
      </c>
      <c r="P26" s="2" t="s">
        <v>110</v>
      </c>
      <c r="Q26" s="2" t="s">
        <v>110</v>
      </c>
      <c r="R26" s="2" t="s">
        <v>110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4.25">
      <c r="A27" s="99" t="s">
        <v>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8"/>
      <c r="AA27" s="8"/>
      <c r="AB27" s="8"/>
      <c r="AC27" s="8"/>
      <c r="AD27" s="8"/>
      <c r="AE27" s="8"/>
      <c r="AF27" s="8"/>
      <c r="AG27" s="8"/>
      <c r="AH27" s="8"/>
      <c r="AI27" s="99" t="s">
        <v>27</v>
      </c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</row>
    <row r="28" spans="1:53" ht="12.75" customHeight="1">
      <c r="A28" s="161" t="s">
        <v>0</v>
      </c>
      <c r="B28" s="162"/>
      <c r="C28" s="135" t="s">
        <v>18</v>
      </c>
      <c r="D28" s="136"/>
      <c r="E28" s="136"/>
      <c r="F28" s="137"/>
      <c r="G28" s="161" t="s">
        <v>19</v>
      </c>
      <c r="H28" s="165"/>
      <c r="I28" s="162"/>
      <c r="J28" s="161" t="s">
        <v>20</v>
      </c>
      <c r="K28" s="165"/>
      <c r="L28" s="162"/>
      <c r="M28" s="135" t="s">
        <v>67</v>
      </c>
      <c r="N28" s="136"/>
      <c r="O28" s="137"/>
      <c r="P28" s="135" t="s">
        <v>21</v>
      </c>
      <c r="Q28" s="136"/>
      <c r="R28" s="136"/>
      <c r="S28" s="137"/>
      <c r="T28" s="161" t="s">
        <v>22</v>
      </c>
      <c r="U28" s="165"/>
      <c r="V28" s="162"/>
      <c r="W28" s="161" t="s">
        <v>17</v>
      </c>
      <c r="X28" s="165"/>
      <c r="Y28" s="162"/>
      <c r="Z28" s="142" t="s">
        <v>54</v>
      </c>
      <c r="AA28" s="143"/>
      <c r="AB28" s="143"/>
      <c r="AC28" s="143"/>
      <c r="AD28" s="143"/>
      <c r="AE28" s="143"/>
      <c r="AF28" s="143"/>
      <c r="AG28" s="143"/>
      <c r="AH28" s="144"/>
      <c r="AI28" s="123" t="s">
        <v>30</v>
      </c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5"/>
      <c r="AV28" s="123" t="s">
        <v>29</v>
      </c>
      <c r="AW28" s="124"/>
      <c r="AX28" s="125"/>
      <c r="AY28" s="123" t="s">
        <v>28</v>
      </c>
      <c r="AZ28" s="124"/>
      <c r="BA28" s="125"/>
    </row>
    <row r="29" spans="1:53" ht="12.75" customHeight="1">
      <c r="A29" s="163"/>
      <c r="B29" s="164"/>
      <c r="C29" s="138"/>
      <c r="D29" s="139"/>
      <c r="E29" s="139"/>
      <c r="F29" s="140"/>
      <c r="G29" s="163"/>
      <c r="H29" s="166"/>
      <c r="I29" s="164"/>
      <c r="J29" s="163"/>
      <c r="K29" s="166"/>
      <c r="L29" s="164"/>
      <c r="M29" s="138"/>
      <c r="N29" s="139"/>
      <c r="O29" s="140"/>
      <c r="P29" s="138"/>
      <c r="Q29" s="139"/>
      <c r="R29" s="139"/>
      <c r="S29" s="140"/>
      <c r="T29" s="163"/>
      <c r="U29" s="166"/>
      <c r="V29" s="164"/>
      <c r="W29" s="163"/>
      <c r="X29" s="166"/>
      <c r="Y29" s="164"/>
      <c r="Z29" s="74" t="s">
        <v>25</v>
      </c>
      <c r="AA29" s="75"/>
      <c r="AB29" s="75"/>
      <c r="AC29" s="75"/>
      <c r="AD29" s="75"/>
      <c r="AE29" s="75"/>
      <c r="AF29" s="75"/>
      <c r="AG29" s="75"/>
      <c r="AH29" s="134"/>
      <c r="AI29" s="131" t="s">
        <v>111</v>
      </c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58">
        <v>2</v>
      </c>
      <c r="AW29" s="58"/>
      <c r="AX29" s="58"/>
      <c r="AY29" s="98">
        <v>4</v>
      </c>
      <c r="AZ29" s="98"/>
      <c r="BA29" s="98"/>
    </row>
    <row r="30" spans="1:53" ht="12.75" customHeight="1">
      <c r="A30" s="126">
        <v>1</v>
      </c>
      <c r="B30" s="128"/>
      <c r="C30" s="126">
        <v>32</v>
      </c>
      <c r="D30" s="127"/>
      <c r="E30" s="127"/>
      <c r="F30" s="128"/>
      <c r="G30" s="126">
        <v>6</v>
      </c>
      <c r="H30" s="127"/>
      <c r="I30" s="128"/>
      <c r="J30" s="126">
        <v>4</v>
      </c>
      <c r="K30" s="127"/>
      <c r="L30" s="128"/>
      <c r="M30" s="126"/>
      <c r="N30" s="127"/>
      <c r="O30" s="128"/>
      <c r="P30" s="126"/>
      <c r="Q30" s="127"/>
      <c r="R30" s="127"/>
      <c r="S30" s="128"/>
      <c r="T30" s="126">
        <v>10</v>
      </c>
      <c r="U30" s="127"/>
      <c r="V30" s="128"/>
      <c r="W30" s="126">
        <f>SUM(C30:V30)</f>
        <v>52</v>
      </c>
      <c r="X30" s="127"/>
      <c r="Y30" s="128"/>
      <c r="Z30" s="74" t="s">
        <v>24</v>
      </c>
      <c r="AA30" s="75"/>
      <c r="AB30" s="75"/>
      <c r="AC30" s="75"/>
      <c r="AD30" s="75"/>
      <c r="AE30" s="75"/>
      <c r="AF30" s="75"/>
      <c r="AG30" s="75"/>
      <c r="AH30" s="75"/>
      <c r="AI30" s="95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7"/>
      <c r="AV30" s="58"/>
      <c r="AW30" s="58"/>
      <c r="AX30" s="58"/>
      <c r="AY30" s="98"/>
      <c r="AZ30" s="98"/>
      <c r="BA30" s="98"/>
    </row>
    <row r="31" spans="1:53" ht="12.75" customHeight="1">
      <c r="A31" s="158">
        <v>2</v>
      </c>
      <c r="B31" s="158"/>
      <c r="C31" s="158">
        <v>9</v>
      </c>
      <c r="D31" s="158"/>
      <c r="E31" s="158"/>
      <c r="F31" s="158"/>
      <c r="G31" s="158">
        <v>2</v>
      </c>
      <c r="H31" s="158"/>
      <c r="I31" s="158"/>
      <c r="J31" s="158"/>
      <c r="K31" s="158"/>
      <c r="L31" s="158"/>
      <c r="M31" s="158"/>
      <c r="N31" s="158"/>
      <c r="O31" s="158"/>
      <c r="P31" s="158">
        <v>6</v>
      </c>
      <c r="Q31" s="158"/>
      <c r="R31" s="158"/>
      <c r="S31" s="158"/>
      <c r="T31" s="158"/>
      <c r="U31" s="158"/>
      <c r="V31" s="158"/>
      <c r="W31" s="126">
        <f>SUM(C31:V31)</f>
        <v>17</v>
      </c>
      <c r="X31" s="127"/>
      <c r="Y31" s="128"/>
      <c r="Z31" s="74" t="s">
        <v>26</v>
      </c>
      <c r="AA31" s="75"/>
      <c r="AB31" s="75"/>
      <c r="AC31" s="75"/>
      <c r="AD31" s="75"/>
      <c r="AE31" s="75"/>
      <c r="AF31" s="75"/>
      <c r="AG31" s="75"/>
      <c r="AH31" s="75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58"/>
      <c r="AW31" s="58"/>
      <c r="AX31" s="58"/>
      <c r="AY31" s="98"/>
      <c r="AZ31" s="98"/>
      <c r="BA31" s="98"/>
    </row>
    <row r="32" spans="1:53" ht="12.7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41"/>
      <c r="X32" s="141"/>
      <c r="Y32" s="141"/>
      <c r="Z32" s="75" t="s">
        <v>55</v>
      </c>
      <c r="AA32" s="75"/>
      <c r="AB32" s="75"/>
      <c r="AC32" s="75"/>
      <c r="AD32" s="75"/>
      <c r="AE32" s="75"/>
      <c r="AF32" s="75"/>
      <c r="AG32" s="75"/>
      <c r="AH32" s="75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98"/>
      <c r="AZ32" s="98"/>
      <c r="BA32" s="98"/>
    </row>
    <row r="33" spans="1:53" ht="12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41"/>
      <c r="X33" s="141"/>
      <c r="Y33" s="141"/>
      <c r="Z33" s="75" t="s">
        <v>66</v>
      </c>
      <c r="AA33" s="75"/>
      <c r="AB33" s="75"/>
      <c r="AC33" s="75"/>
      <c r="AD33" s="75"/>
      <c r="AE33" s="75"/>
      <c r="AF33" s="75"/>
      <c r="AG33" s="75"/>
      <c r="AH33" s="75"/>
      <c r="AI33" s="59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1"/>
      <c r="AV33" s="59"/>
      <c r="AW33" s="60"/>
      <c r="AX33" s="61"/>
      <c r="AY33" s="59"/>
      <c r="AZ33" s="60"/>
      <c r="BA33" s="61"/>
    </row>
    <row r="34" spans="1:53" ht="25.5" customHeight="1">
      <c r="A34" s="167"/>
      <c r="B34" s="167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68" t="s">
        <v>74</v>
      </c>
      <c r="AA34" s="168"/>
      <c r="AB34" s="168"/>
      <c r="AC34" s="168"/>
      <c r="AD34" s="168"/>
      <c r="AE34" s="168"/>
      <c r="AF34" s="168"/>
      <c r="AG34" s="168"/>
      <c r="AH34" s="169"/>
      <c r="AI34" s="99" t="s">
        <v>65</v>
      </c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</row>
    <row r="35" spans="1:53" ht="30.75" customHeight="1">
      <c r="A35" s="167"/>
      <c r="B35" s="167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75"/>
      <c r="AA35" s="75"/>
      <c r="AB35" s="75"/>
      <c r="AC35" s="75"/>
      <c r="AD35" s="75"/>
      <c r="AE35" s="75"/>
      <c r="AF35" s="75"/>
      <c r="AG35" s="75"/>
      <c r="AH35" s="134"/>
      <c r="AI35" s="100" t="s">
        <v>97</v>
      </c>
      <c r="AJ35" s="101"/>
      <c r="AK35" s="101"/>
      <c r="AL35" s="101"/>
      <c r="AM35" s="101"/>
      <c r="AN35" s="101"/>
      <c r="AO35" s="101"/>
      <c r="AP35" s="122" t="s">
        <v>78</v>
      </c>
      <c r="AQ35" s="122"/>
      <c r="AR35" s="122"/>
      <c r="AS35" s="122"/>
      <c r="AT35" s="122"/>
      <c r="AU35" s="122"/>
      <c r="AV35" s="122"/>
      <c r="AW35" s="122"/>
      <c r="AX35" s="122"/>
      <c r="AY35" s="123" t="s">
        <v>29</v>
      </c>
      <c r="AZ35" s="124"/>
      <c r="BA35" s="125"/>
    </row>
    <row r="36" spans="1:53" ht="12.75" customHeight="1">
      <c r="A36" s="167"/>
      <c r="B36" s="167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"/>
      <c r="AA36" s="14"/>
      <c r="AB36" s="14"/>
      <c r="AC36" s="14"/>
      <c r="AD36" s="14"/>
      <c r="AE36" s="14"/>
      <c r="AF36" s="14"/>
      <c r="AG36" s="14"/>
      <c r="AH36" s="14"/>
      <c r="AI36" s="190"/>
      <c r="AJ36" s="191"/>
      <c r="AK36" s="191"/>
      <c r="AL36" s="191"/>
      <c r="AM36" s="191"/>
      <c r="AN36" s="191"/>
      <c r="AO36" s="191"/>
      <c r="AP36" s="98" t="s">
        <v>133</v>
      </c>
      <c r="AQ36" s="98"/>
      <c r="AR36" s="98"/>
      <c r="AS36" s="98"/>
      <c r="AT36" s="98"/>
      <c r="AU36" s="98"/>
      <c r="AV36" s="98"/>
      <c r="AW36" s="98"/>
      <c r="AX36" s="98"/>
      <c r="AY36" s="178">
        <v>3</v>
      </c>
      <c r="AZ36" s="179"/>
      <c r="BA36" s="180"/>
    </row>
    <row r="37" spans="1:53" ht="12.7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0"/>
      <c r="R37" s="170"/>
      <c r="S37" s="170"/>
      <c r="T37" s="170"/>
      <c r="U37" s="170"/>
      <c r="V37" s="170"/>
      <c r="W37" s="170"/>
      <c r="X37" s="170"/>
      <c r="Y37" s="170"/>
      <c r="Z37" s="14"/>
      <c r="AA37" s="14"/>
      <c r="AB37" s="14"/>
      <c r="AC37" s="14"/>
      <c r="AD37" s="14"/>
      <c r="AE37" s="14"/>
      <c r="AF37" s="14"/>
      <c r="AG37" s="14"/>
      <c r="AH37" s="14"/>
      <c r="AI37" s="192"/>
      <c r="AJ37" s="193"/>
      <c r="AK37" s="193"/>
      <c r="AL37" s="193"/>
      <c r="AM37" s="193"/>
      <c r="AN37" s="193"/>
      <c r="AO37" s="193"/>
      <c r="AP37" s="98"/>
      <c r="AQ37" s="98"/>
      <c r="AR37" s="98"/>
      <c r="AS37" s="98"/>
      <c r="AT37" s="98"/>
      <c r="AU37" s="98"/>
      <c r="AV37" s="98"/>
      <c r="AW37" s="98"/>
      <c r="AX37" s="98"/>
      <c r="AY37" s="181"/>
      <c r="AZ37" s="170"/>
      <c r="BA37" s="182"/>
    </row>
    <row r="38" spans="1:55" ht="8.2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0"/>
      <c r="R38" s="170"/>
      <c r="S38" s="170"/>
      <c r="T38" s="170"/>
      <c r="U38" s="170"/>
      <c r="V38" s="170"/>
      <c r="W38" s="170"/>
      <c r="X38" s="170"/>
      <c r="Y38" s="170"/>
      <c r="Z38" s="14"/>
      <c r="AA38" s="14"/>
      <c r="AB38" s="14"/>
      <c r="AC38" s="14"/>
      <c r="AD38" s="14"/>
      <c r="AE38" s="14"/>
      <c r="AF38" s="14"/>
      <c r="AG38" s="14"/>
      <c r="AH38" s="14"/>
      <c r="AI38" s="194"/>
      <c r="AJ38" s="195"/>
      <c r="AK38" s="195"/>
      <c r="AL38" s="195"/>
      <c r="AM38" s="195"/>
      <c r="AN38" s="195"/>
      <c r="AO38" s="195"/>
      <c r="AP38" s="98"/>
      <c r="AQ38" s="98"/>
      <c r="AR38" s="98"/>
      <c r="AS38" s="98"/>
      <c r="AT38" s="98"/>
      <c r="AU38" s="98"/>
      <c r="AV38" s="98"/>
      <c r="AW38" s="98"/>
      <c r="AX38" s="98"/>
      <c r="AY38" s="183"/>
      <c r="AZ38" s="184"/>
      <c r="BA38" s="185"/>
      <c r="BC38" s="19"/>
    </row>
    <row r="39" spans="1:53" ht="12.75">
      <c r="A39" s="172" t="s">
        <v>61</v>
      </c>
      <c r="B39" s="173"/>
      <c r="C39" s="178" t="s">
        <v>94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80"/>
      <c r="R39" s="178" t="s">
        <v>45</v>
      </c>
      <c r="S39" s="179"/>
      <c r="T39" s="179"/>
      <c r="U39" s="179"/>
      <c r="V39" s="179"/>
      <c r="W39" s="179"/>
      <c r="X39" s="179"/>
      <c r="Y39" s="179"/>
      <c r="Z39" s="180"/>
      <c r="AA39" s="172" t="s">
        <v>81</v>
      </c>
      <c r="AB39" s="173"/>
      <c r="AC39" s="178" t="s">
        <v>44</v>
      </c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80"/>
      <c r="AP39" s="178" t="s">
        <v>58</v>
      </c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80"/>
    </row>
    <row r="40" spans="1:53" ht="15.75" customHeight="1">
      <c r="A40" s="174"/>
      <c r="B40" s="175"/>
      <c r="C40" s="181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82"/>
      <c r="R40" s="183"/>
      <c r="S40" s="184"/>
      <c r="T40" s="184"/>
      <c r="U40" s="184"/>
      <c r="V40" s="184"/>
      <c r="W40" s="184"/>
      <c r="X40" s="184"/>
      <c r="Y40" s="184"/>
      <c r="Z40" s="185"/>
      <c r="AA40" s="174"/>
      <c r="AB40" s="175"/>
      <c r="AC40" s="183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5"/>
      <c r="AP40" s="183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5"/>
    </row>
    <row r="41" spans="1:53" ht="12.75">
      <c r="A41" s="174"/>
      <c r="B41" s="175"/>
      <c r="C41" s="181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82"/>
      <c r="R41" s="209" t="s">
        <v>85</v>
      </c>
      <c r="S41" s="210"/>
      <c r="T41" s="172" t="s">
        <v>86</v>
      </c>
      <c r="U41" s="173"/>
      <c r="V41" s="172" t="s">
        <v>71</v>
      </c>
      <c r="W41" s="173"/>
      <c r="X41" s="135" t="s">
        <v>95</v>
      </c>
      <c r="Y41" s="136"/>
      <c r="Z41" s="137"/>
      <c r="AA41" s="174"/>
      <c r="AB41" s="175"/>
      <c r="AC41" s="172" t="s">
        <v>43</v>
      </c>
      <c r="AD41" s="173"/>
      <c r="AE41" s="64" t="s">
        <v>42</v>
      </c>
      <c r="AF41" s="73"/>
      <c r="AG41" s="73"/>
      <c r="AH41" s="73"/>
      <c r="AI41" s="73"/>
      <c r="AJ41" s="73"/>
      <c r="AK41" s="73"/>
      <c r="AL41" s="73"/>
      <c r="AM41" s="65"/>
      <c r="AN41" s="209" t="s">
        <v>51</v>
      </c>
      <c r="AO41" s="210"/>
      <c r="AP41" s="71" t="s">
        <v>35</v>
      </c>
      <c r="AQ41" s="72"/>
      <c r="AR41" s="71" t="s">
        <v>36</v>
      </c>
      <c r="AS41" s="72"/>
      <c r="AT41" s="71" t="s">
        <v>34</v>
      </c>
      <c r="AU41" s="72"/>
      <c r="AV41" s="71" t="s">
        <v>33</v>
      </c>
      <c r="AW41" s="72"/>
      <c r="AX41" s="71" t="s">
        <v>32</v>
      </c>
      <c r="AY41" s="72"/>
      <c r="AZ41" s="71" t="s">
        <v>31</v>
      </c>
      <c r="BA41" s="72"/>
    </row>
    <row r="42" spans="1:53" ht="22.5" customHeight="1">
      <c r="A42" s="174"/>
      <c r="B42" s="175"/>
      <c r="C42" s="181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82"/>
      <c r="R42" s="211"/>
      <c r="S42" s="212"/>
      <c r="T42" s="174"/>
      <c r="U42" s="175"/>
      <c r="V42" s="174"/>
      <c r="W42" s="175"/>
      <c r="X42" s="218"/>
      <c r="Y42" s="219"/>
      <c r="Z42" s="220"/>
      <c r="AA42" s="174"/>
      <c r="AB42" s="175"/>
      <c r="AC42" s="174"/>
      <c r="AD42" s="175"/>
      <c r="AE42" s="172" t="s">
        <v>41</v>
      </c>
      <c r="AF42" s="173"/>
      <c r="AG42" s="64" t="s">
        <v>40</v>
      </c>
      <c r="AH42" s="73"/>
      <c r="AI42" s="73"/>
      <c r="AJ42" s="73"/>
      <c r="AK42" s="73"/>
      <c r="AL42" s="73"/>
      <c r="AM42" s="65"/>
      <c r="AN42" s="211"/>
      <c r="AO42" s="212"/>
      <c r="AP42" s="64" t="s">
        <v>37</v>
      </c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65"/>
    </row>
    <row r="43" spans="1:53" ht="12.75" customHeight="1">
      <c r="A43" s="174"/>
      <c r="B43" s="175"/>
      <c r="C43" s="181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82"/>
      <c r="R43" s="211"/>
      <c r="S43" s="212"/>
      <c r="T43" s="174"/>
      <c r="U43" s="175"/>
      <c r="V43" s="174"/>
      <c r="W43" s="175"/>
      <c r="X43" s="218"/>
      <c r="Y43" s="219"/>
      <c r="Z43" s="220"/>
      <c r="AA43" s="174"/>
      <c r="AB43" s="175"/>
      <c r="AC43" s="174"/>
      <c r="AD43" s="175"/>
      <c r="AE43" s="174"/>
      <c r="AF43" s="175"/>
      <c r="AG43" s="172" t="s">
        <v>39</v>
      </c>
      <c r="AH43" s="173"/>
      <c r="AI43" s="172" t="s">
        <v>72</v>
      </c>
      <c r="AJ43" s="173"/>
      <c r="AK43" s="172" t="s">
        <v>73</v>
      </c>
      <c r="AL43" s="173"/>
      <c r="AM43" s="215" t="s">
        <v>52</v>
      </c>
      <c r="AN43" s="211"/>
      <c r="AO43" s="212"/>
      <c r="AP43" s="15">
        <v>1</v>
      </c>
      <c r="AQ43" s="15">
        <v>2</v>
      </c>
      <c r="AR43" s="15">
        <v>3</v>
      </c>
      <c r="AS43" s="15">
        <v>4</v>
      </c>
      <c r="AT43" s="15">
        <v>5</v>
      </c>
      <c r="AU43" s="15">
        <v>6</v>
      </c>
      <c r="AV43" s="15">
        <v>7</v>
      </c>
      <c r="AW43" s="15">
        <v>8</v>
      </c>
      <c r="AX43" s="15">
        <v>9</v>
      </c>
      <c r="AY43" s="15">
        <v>10</v>
      </c>
      <c r="AZ43" s="15">
        <v>11</v>
      </c>
      <c r="BA43" s="15">
        <v>12</v>
      </c>
    </row>
    <row r="44" spans="1:53" ht="21.75" customHeight="1">
      <c r="A44" s="174"/>
      <c r="B44" s="175"/>
      <c r="C44" s="181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82"/>
      <c r="R44" s="211"/>
      <c r="S44" s="212"/>
      <c r="T44" s="174"/>
      <c r="U44" s="175"/>
      <c r="V44" s="174"/>
      <c r="W44" s="175"/>
      <c r="X44" s="186" t="s">
        <v>91</v>
      </c>
      <c r="Y44" s="188" t="s">
        <v>92</v>
      </c>
      <c r="Z44" s="186" t="s">
        <v>93</v>
      </c>
      <c r="AA44" s="174"/>
      <c r="AB44" s="175"/>
      <c r="AC44" s="174"/>
      <c r="AD44" s="175"/>
      <c r="AE44" s="174"/>
      <c r="AF44" s="175"/>
      <c r="AG44" s="174"/>
      <c r="AH44" s="175"/>
      <c r="AI44" s="174"/>
      <c r="AJ44" s="175"/>
      <c r="AK44" s="174"/>
      <c r="AL44" s="175"/>
      <c r="AM44" s="216"/>
      <c r="AN44" s="211"/>
      <c r="AO44" s="212"/>
      <c r="AP44" s="64" t="s">
        <v>38</v>
      </c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65"/>
    </row>
    <row r="45" spans="1:53" ht="55.5" customHeight="1">
      <c r="A45" s="176"/>
      <c r="B45" s="177"/>
      <c r="C45" s="183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5"/>
      <c r="R45" s="213"/>
      <c r="S45" s="214"/>
      <c r="T45" s="176"/>
      <c r="U45" s="177"/>
      <c r="V45" s="176"/>
      <c r="W45" s="177"/>
      <c r="X45" s="187"/>
      <c r="Y45" s="189"/>
      <c r="Z45" s="187"/>
      <c r="AA45" s="176"/>
      <c r="AB45" s="177"/>
      <c r="AC45" s="176"/>
      <c r="AD45" s="177"/>
      <c r="AE45" s="176"/>
      <c r="AF45" s="177"/>
      <c r="AG45" s="176"/>
      <c r="AH45" s="177"/>
      <c r="AI45" s="176"/>
      <c r="AJ45" s="177"/>
      <c r="AK45" s="176"/>
      <c r="AL45" s="177"/>
      <c r="AM45" s="217"/>
      <c r="AN45" s="213"/>
      <c r="AO45" s="214"/>
      <c r="AP45" s="15">
        <v>16</v>
      </c>
      <c r="AQ45" s="15">
        <v>16</v>
      </c>
      <c r="AR45" s="15">
        <v>9</v>
      </c>
      <c r="AS45" s="15"/>
      <c r="AT45" s="15"/>
      <c r="AU45" s="15"/>
      <c r="AV45" s="15"/>
      <c r="AW45" s="15"/>
      <c r="AX45" s="15"/>
      <c r="AY45" s="15"/>
      <c r="AZ45" s="1"/>
      <c r="BA45" s="1"/>
    </row>
    <row r="46" spans="1:53" ht="21" customHeight="1">
      <c r="A46" s="208" t="s">
        <v>131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</row>
    <row r="47" spans="1:58" ht="14.25">
      <c r="A47" s="130" t="s">
        <v>112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C47" s="37">
        <v>1</v>
      </c>
      <c r="BD47" s="37">
        <v>2</v>
      </c>
      <c r="BE47" s="37">
        <v>3</v>
      </c>
      <c r="BF47" s="37"/>
    </row>
    <row r="48" spans="1:60" ht="14.25" customHeight="1">
      <c r="A48" s="64">
        <v>1</v>
      </c>
      <c r="B48" s="65"/>
      <c r="C48" s="66" t="s">
        <v>141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89">
        <v>1</v>
      </c>
      <c r="S48" s="90"/>
      <c r="T48" s="91"/>
      <c r="U48" s="90"/>
      <c r="V48" s="91"/>
      <c r="W48" s="90"/>
      <c r="X48" s="31"/>
      <c r="Y48" s="30">
        <v>1</v>
      </c>
      <c r="Z48" s="43"/>
      <c r="AA48" s="64">
        <v>3</v>
      </c>
      <c r="AB48" s="65"/>
      <c r="AC48" s="64">
        <f>AA48*30</f>
        <v>90</v>
      </c>
      <c r="AD48" s="65"/>
      <c r="AE48" s="64">
        <f>SUM(AG48:AM48)</f>
        <v>32</v>
      </c>
      <c r="AF48" s="65"/>
      <c r="AG48" s="64">
        <v>16</v>
      </c>
      <c r="AH48" s="65"/>
      <c r="AI48" s="64"/>
      <c r="AJ48" s="65"/>
      <c r="AK48" s="64">
        <v>16</v>
      </c>
      <c r="AL48" s="65"/>
      <c r="AM48" s="1"/>
      <c r="AN48" s="64">
        <f>AC48-AE48</f>
        <v>58</v>
      </c>
      <c r="AO48" s="65"/>
      <c r="AP48" s="1">
        <v>2</v>
      </c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C48" s="37">
        <v>3</v>
      </c>
      <c r="BD48" s="37"/>
      <c r="BE48" s="37"/>
      <c r="BF48" s="37">
        <f>AP48*AP45+AQ48*AQ45+AR48*AR45</f>
        <v>32</v>
      </c>
      <c r="BG48" s="41">
        <f>AE48-BF48</f>
        <v>0</v>
      </c>
      <c r="BH48" s="41"/>
    </row>
    <row r="49" spans="1:60" ht="12.75">
      <c r="A49" s="64">
        <v>2</v>
      </c>
      <c r="B49" s="65"/>
      <c r="C49" s="66" t="s">
        <v>113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91"/>
      <c r="S49" s="90"/>
      <c r="T49" s="89">
        <v>1</v>
      </c>
      <c r="U49" s="90"/>
      <c r="V49" s="91"/>
      <c r="W49" s="90"/>
      <c r="X49" s="31"/>
      <c r="Y49" s="30">
        <v>1</v>
      </c>
      <c r="Z49" s="29"/>
      <c r="AA49" s="64">
        <v>5</v>
      </c>
      <c r="AB49" s="65"/>
      <c r="AC49" s="64">
        <f>AA49*30</f>
        <v>150</v>
      </c>
      <c r="AD49" s="65"/>
      <c r="AE49" s="64">
        <f>SUM(AG49:AM49)</f>
        <v>48</v>
      </c>
      <c r="AF49" s="65"/>
      <c r="AG49" s="64">
        <v>32</v>
      </c>
      <c r="AH49" s="65"/>
      <c r="AI49" s="64"/>
      <c r="AJ49" s="65"/>
      <c r="AK49" s="64">
        <v>16</v>
      </c>
      <c r="AL49" s="65"/>
      <c r="AM49" s="1"/>
      <c r="AN49" s="64">
        <f>AC49-AE49</f>
        <v>102</v>
      </c>
      <c r="AO49" s="65"/>
      <c r="AP49" s="1">
        <v>3</v>
      </c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C49" s="37">
        <v>5</v>
      </c>
      <c r="BD49" s="37"/>
      <c r="BE49" s="37"/>
      <c r="BF49" s="37">
        <f>AP49*AP45+AQ49*AQ45+AR49*AR45</f>
        <v>48</v>
      </c>
      <c r="BG49" s="41">
        <f aca="true" t="shared" si="0" ref="BG49:BG76">AE49-BF49</f>
        <v>0</v>
      </c>
      <c r="BH49" s="41"/>
    </row>
    <row r="50" spans="1:60" ht="12.75">
      <c r="A50" s="64">
        <v>3</v>
      </c>
      <c r="B50" s="65"/>
      <c r="C50" s="66" t="s">
        <v>148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91"/>
      <c r="S50" s="90"/>
      <c r="T50" s="89">
        <v>1</v>
      </c>
      <c r="U50" s="90"/>
      <c r="V50" s="91"/>
      <c r="W50" s="90"/>
      <c r="X50" s="31"/>
      <c r="Y50" s="30"/>
      <c r="Z50" s="43"/>
      <c r="AA50" s="64">
        <v>3</v>
      </c>
      <c r="AB50" s="65"/>
      <c r="AC50" s="64">
        <f>AA50*30</f>
        <v>90</v>
      </c>
      <c r="AD50" s="65"/>
      <c r="AE50" s="64">
        <f>SUM(AG50:AM50)</f>
        <v>32</v>
      </c>
      <c r="AF50" s="65"/>
      <c r="AG50" s="64">
        <v>16</v>
      </c>
      <c r="AH50" s="65"/>
      <c r="AI50" s="64"/>
      <c r="AJ50" s="65"/>
      <c r="AK50" s="64">
        <v>16</v>
      </c>
      <c r="AL50" s="65"/>
      <c r="AM50" s="1"/>
      <c r="AN50" s="64">
        <f>AC50-AE50</f>
        <v>58</v>
      </c>
      <c r="AO50" s="65"/>
      <c r="AP50" s="1">
        <v>2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C50" s="37">
        <v>3</v>
      </c>
      <c r="BD50" s="37"/>
      <c r="BE50" s="37"/>
      <c r="BF50" s="37">
        <f>AP50*AP45+AQ50*AQ45+AR50*AR45</f>
        <v>32</v>
      </c>
      <c r="BG50" s="41">
        <f t="shared" si="0"/>
        <v>0</v>
      </c>
      <c r="BH50" s="41"/>
    </row>
    <row r="51" spans="1:60" ht="26.25" customHeight="1">
      <c r="A51" s="64">
        <v>4</v>
      </c>
      <c r="B51" s="65"/>
      <c r="C51" s="66" t="s">
        <v>127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89">
        <v>1</v>
      </c>
      <c r="S51" s="90"/>
      <c r="T51" s="91"/>
      <c r="U51" s="90"/>
      <c r="V51" s="91"/>
      <c r="W51" s="90"/>
      <c r="X51" s="31"/>
      <c r="Y51" s="30">
        <v>1</v>
      </c>
      <c r="Z51" s="43"/>
      <c r="AA51" s="64">
        <v>4</v>
      </c>
      <c r="AB51" s="65"/>
      <c r="AC51" s="64">
        <f>AA51*30</f>
        <v>120</v>
      </c>
      <c r="AD51" s="65"/>
      <c r="AE51" s="64">
        <f>SUM(AG51:AM51)</f>
        <v>48</v>
      </c>
      <c r="AF51" s="65"/>
      <c r="AG51" s="64">
        <v>16</v>
      </c>
      <c r="AH51" s="65"/>
      <c r="AI51" s="64"/>
      <c r="AJ51" s="65"/>
      <c r="AK51" s="64">
        <v>32</v>
      </c>
      <c r="AL51" s="65"/>
      <c r="AM51" s="1"/>
      <c r="AN51" s="64">
        <f>AC51-AE51</f>
        <v>72</v>
      </c>
      <c r="AO51" s="65"/>
      <c r="AP51" s="1">
        <v>3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C51" s="37">
        <v>4</v>
      </c>
      <c r="BD51" s="37"/>
      <c r="BE51" s="37"/>
      <c r="BF51" s="37">
        <f>AP51*AP45+AQ51*AQ45+AR51*AR45</f>
        <v>48</v>
      </c>
      <c r="BG51" s="41">
        <f t="shared" si="0"/>
        <v>0</v>
      </c>
      <c r="BH51" s="41"/>
    </row>
    <row r="52" spans="1:60" ht="12.75" customHeight="1">
      <c r="A52" s="62" t="s">
        <v>62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63"/>
      <c r="R52" s="77">
        <f>COUNT(R48:S51)</f>
        <v>2</v>
      </c>
      <c r="S52" s="78"/>
      <c r="T52" s="77">
        <f>COUNT(T48:U51)</f>
        <v>2</v>
      </c>
      <c r="U52" s="78"/>
      <c r="V52" s="77"/>
      <c r="W52" s="78"/>
      <c r="X52" s="32"/>
      <c r="Y52" s="33">
        <f>COUNT(Y48:Y51)</f>
        <v>3</v>
      </c>
      <c r="Z52" s="33">
        <f>COUNT(Z48:Z51)</f>
        <v>0</v>
      </c>
      <c r="AA52" s="62">
        <f>SUM(AA48:AB51)</f>
        <v>15</v>
      </c>
      <c r="AB52" s="63"/>
      <c r="AC52" s="62">
        <f>SUM(AC48:AD51)</f>
        <v>450</v>
      </c>
      <c r="AD52" s="63"/>
      <c r="AE52" s="62">
        <f>SUM(AE48:AF51)</f>
        <v>160</v>
      </c>
      <c r="AF52" s="63"/>
      <c r="AG52" s="62">
        <f>SUM(AG48:AH51)</f>
        <v>80</v>
      </c>
      <c r="AH52" s="63"/>
      <c r="AI52" s="62"/>
      <c r="AJ52" s="63"/>
      <c r="AK52" s="62">
        <f>SUM(AK48:AL51)</f>
        <v>80</v>
      </c>
      <c r="AL52" s="63"/>
      <c r="AM52" s="44"/>
      <c r="AN52" s="62">
        <f>SUM(AN48:AO51)</f>
        <v>290</v>
      </c>
      <c r="AO52" s="63"/>
      <c r="AP52" s="44">
        <f>SUM(AP48:AP51)</f>
        <v>10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C52" s="37"/>
      <c r="BD52" s="37"/>
      <c r="BE52" s="37"/>
      <c r="BF52" s="37">
        <f>AP52*AP45+AQ52*AQ45+AR52*AR45</f>
        <v>160</v>
      </c>
      <c r="BG52" s="41">
        <f t="shared" si="0"/>
        <v>0</v>
      </c>
      <c r="BH52" s="41"/>
    </row>
    <row r="53" spans="1:60" ht="12.75" customHeight="1">
      <c r="A53" s="106" t="s">
        <v>114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C53" s="37"/>
      <c r="BD53" s="37"/>
      <c r="BE53" s="37"/>
      <c r="BF53" s="37">
        <f>AP53*AP50+AQ53*AQ50+AR53*AR50</f>
        <v>0</v>
      </c>
      <c r="BG53" s="41">
        <f t="shared" si="0"/>
        <v>0</v>
      </c>
      <c r="BH53" s="41"/>
    </row>
    <row r="54" spans="1:60" ht="12.75" customHeight="1">
      <c r="A54" s="64">
        <v>1</v>
      </c>
      <c r="B54" s="65"/>
      <c r="C54" s="66" t="s">
        <v>115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89">
        <v>2</v>
      </c>
      <c r="S54" s="90"/>
      <c r="T54" s="91"/>
      <c r="U54" s="90"/>
      <c r="V54" s="91"/>
      <c r="W54" s="90"/>
      <c r="X54" s="31"/>
      <c r="Y54" s="29">
        <v>2</v>
      </c>
      <c r="Z54" s="31"/>
      <c r="AA54" s="64">
        <v>4</v>
      </c>
      <c r="AB54" s="65"/>
      <c r="AC54" s="64">
        <f aca="true" t="shared" si="1" ref="AC54:AC60">AA54*30</f>
        <v>120</v>
      </c>
      <c r="AD54" s="65"/>
      <c r="AE54" s="64">
        <f aca="true" t="shared" si="2" ref="AE54:AE60">SUM(AG54:AM54)</f>
        <v>48</v>
      </c>
      <c r="AF54" s="65"/>
      <c r="AG54" s="64">
        <v>32</v>
      </c>
      <c r="AH54" s="65"/>
      <c r="AI54" s="64"/>
      <c r="AJ54" s="65"/>
      <c r="AK54" s="64">
        <v>16</v>
      </c>
      <c r="AL54" s="65"/>
      <c r="AM54" s="1"/>
      <c r="AN54" s="64">
        <f aca="true" t="shared" si="3" ref="AN54:AN60">AC54-AE54</f>
        <v>72</v>
      </c>
      <c r="AO54" s="65"/>
      <c r="AP54" s="1"/>
      <c r="AQ54" s="1">
        <v>3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C54" s="37"/>
      <c r="BD54" s="37">
        <v>4</v>
      </c>
      <c r="BE54" s="37"/>
      <c r="BF54" s="37">
        <f>AP54*AP45+AQ54*AQ45+AR54*AR45</f>
        <v>48</v>
      </c>
      <c r="BG54" s="41">
        <f t="shared" si="0"/>
        <v>0</v>
      </c>
      <c r="BH54" s="41"/>
    </row>
    <row r="55" spans="1:60" ht="12.75" customHeight="1">
      <c r="A55" s="64">
        <v>2</v>
      </c>
      <c r="B55" s="65"/>
      <c r="C55" s="66" t="s">
        <v>116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91"/>
      <c r="S55" s="90"/>
      <c r="T55" s="89">
        <v>1</v>
      </c>
      <c r="U55" s="90"/>
      <c r="V55" s="91"/>
      <c r="W55" s="90"/>
      <c r="X55" s="31"/>
      <c r="Y55" s="29">
        <v>1</v>
      </c>
      <c r="Z55" s="31"/>
      <c r="AA55" s="64">
        <v>5</v>
      </c>
      <c r="AB55" s="65"/>
      <c r="AC55" s="64">
        <f t="shared" si="1"/>
        <v>150</v>
      </c>
      <c r="AD55" s="65"/>
      <c r="AE55" s="64">
        <f t="shared" si="2"/>
        <v>32</v>
      </c>
      <c r="AF55" s="65"/>
      <c r="AG55" s="64">
        <v>16</v>
      </c>
      <c r="AH55" s="65"/>
      <c r="AI55" s="64"/>
      <c r="AJ55" s="65"/>
      <c r="AK55" s="64">
        <v>16</v>
      </c>
      <c r="AL55" s="65"/>
      <c r="AM55" s="1"/>
      <c r="AN55" s="64">
        <f t="shared" si="3"/>
        <v>118</v>
      </c>
      <c r="AO55" s="65"/>
      <c r="AP55" s="1">
        <v>2</v>
      </c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C55" s="37">
        <v>5</v>
      </c>
      <c r="BD55" s="37"/>
      <c r="BE55" s="37"/>
      <c r="BF55" s="37">
        <f>AP55*AP45+AQ55*AQ45+AR55*AR45</f>
        <v>32</v>
      </c>
      <c r="BG55" s="41">
        <f t="shared" si="0"/>
        <v>0</v>
      </c>
      <c r="BH55" s="41"/>
    </row>
    <row r="56" spans="1:60" ht="12.75" customHeight="1">
      <c r="A56" s="64">
        <v>3</v>
      </c>
      <c r="B56" s="65"/>
      <c r="C56" s="66" t="s">
        <v>142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8"/>
      <c r="R56" s="89">
        <v>1</v>
      </c>
      <c r="S56" s="90"/>
      <c r="T56" s="91"/>
      <c r="U56" s="90"/>
      <c r="V56" s="91"/>
      <c r="W56" s="90"/>
      <c r="X56" s="31"/>
      <c r="Y56" s="29">
        <v>1</v>
      </c>
      <c r="Z56" s="31"/>
      <c r="AA56" s="64">
        <v>5</v>
      </c>
      <c r="AB56" s="65"/>
      <c r="AC56" s="64">
        <f t="shared" si="1"/>
        <v>150</v>
      </c>
      <c r="AD56" s="65"/>
      <c r="AE56" s="64">
        <f t="shared" si="2"/>
        <v>48</v>
      </c>
      <c r="AF56" s="65"/>
      <c r="AG56" s="64">
        <v>32</v>
      </c>
      <c r="AH56" s="65"/>
      <c r="AI56" s="64"/>
      <c r="AJ56" s="65"/>
      <c r="AK56" s="64">
        <v>16</v>
      </c>
      <c r="AL56" s="65"/>
      <c r="AM56" s="1"/>
      <c r="AN56" s="64">
        <f t="shared" si="3"/>
        <v>102</v>
      </c>
      <c r="AO56" s="65"/>
      <c r="AP56" s="1">
        <v>3</v>
      </c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C56" s="37">
        <v>5</v>
      </c>
      <c r="BD56" s="37"/>
      <c r="BE56" s="37"/>
      <c r="BF56" s="37">
        <f>AP56*AP45+AQ56*AQ45+AR56*AR45</f>
        <v>48</v>
      </c>
      <c r="BG56" s="41">
        <f t="shared" si="0"/>
        <v>0</v>
      </c>
      <c r="BH56" s="41"/>
    </row>
    <row r="57" spans="1:60" ht="26.25" customHeight="1">
      <c r="A57" s="64">
        <v>4</v>
      </c>
      <c r="B57" s="65"/>
      <c r="C57" s="66" t="s">
        <v>118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  <c r="R57" s="89">
        <v>1</v>
      </c>
      <c r="S57" s="90"/>
      <c r="T57" s="91"/>
      <c r="U57" s="90"/>
      <c r="V57" s="91"/>
      <c r="W57" s="90"/>
      <c r="X57" s="31"/>
      <c r="Y57" s="29">
        <v>1</v>
      </c>
      <c r="Z57" s="31"/>
      <c r="AA57" s="64">
        <v>5</v>
      </c>
      <c r="AB57" s="65"/>
      <c r="AC57" s="64">
        <f t="shared" si="1"/>
        <v>150</v>
      </c>
      <c r="AD57" s="65"/>
      <c r="AE57" s="64">
        <f t="shared" si="2"/>
        <v>48</v>
      </c>
      <c r="AF57" s="65"/>
      <c r="AG57" s="64">
        <v>32</v>
      </c>
      <c r="AH57" s="65"/>
      <c r="AI57" s="64"/>
      <c r="AJ57" s="65"/>
      <c r="AK57" s="64">
        <v>16</v>
      </c>
      <c r="AL57" s="65"/>
      <c r="AM57" s="1"/>
      <c r="AN57" s="64">
        <f t="shared" si="3"/>
        <v>102</v>
      </c>
      <c r="AO57" s="65"/>
      <c r="AP57" s="1">
        <v>3</v>
      </c>
      <c r="AQ57" s="1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C57" s="37">
        <v>5</v>
      </c>
      <c r="BD57" s="37"/>
      <c r="BE57" s="37"/>
      <c r="BF57" s="37">
        <f>AP57*AP45+AQ57*AQ45+AR57*AR45</f>
        <v>48</v>
      </c>
      <c r="BG57" s="41">
        <f t="shared" si="0"/>
        <v>0</v>
      </c>
      <c r="BH57" s="41"/>
    </row>
    <row r="58" spans="1:60" ht="12.75" customHeight="1">
      <c r="A58" s="64">
        <v>5</v>
      </c>
      <c r="B58" s="65"/>
      <c r="C58" s="66" t="s">
        <v>119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  <c r="R58" s="91"/>
      <c r="S58" s="90"/>
      <c r="T58" s="89">
        <v>2</v>
      </c>
      <c r="U58" s="90"/>
      <c r="V58" s="91"/>
      <c r="W58" s="90"/>
      <c r="X58" s="31"/>
      <c r="Y58" s="29">
        <v>2</v>
      </c>
      <c r="Z58" s="31"/>
      <c r="AA58" s="64">
        <v>4</v>
      </c>
      <c r="AB58" s="65"/>
      <c r="AC58" s="64">
        <f t="shared" si="1"/>
        <v>120</v>
      </c>
      <c r="AD58" s="65"/>
      <c r="AE58" s="64">
        <f t="shared" si="2"/>
        <v>32</v>
      </c>
      <c r="AF58" s="65"/>
      <c r="AG58" s="64">
        <v>16</v>
      </c>
      <c r="AH58" s="65"/>
      <c r="AI58" s="64"/>
      <c r="AJ58" s="65"/>
      <c r="AK58" s="64">
        <v>16</v>
      </c>
      <c r="AL58" s="65"/>
      <c r="AM58" s="1"/>
      <c r="AN58" s="64">
        <f t="shared" si="3"/>
        <v>88</v>
      </c>
      <c r="AO58" s="65"/>
      <c r="AP58" s="1"/>
      <c r="AQ58" s="1">
        <v>2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  <c r="BC58" s="37"/>
      <c r="BD58" s="37">
        <v>4</v>
      </c>
      <c r="BE58" s="37"/>
      <c r="BF58" s="37">
        <f>AP58*AP45+AQ58*AQ45+AR58*AR45</f>
        <v>32</v>
      </c>
      <c r="BG58" s="41">
        <f t="shared" si="0"/>
        <v>0</v>
      </c>
      <c r="BH58" s="41"/>
    </row>
    <row r="59" spans="1:60" ht="12.75" customHeight="1">
      <c r="A59" s="64">
        <v>6</v>
      </c>
      <c r="B59" s="65"/>
      <c r="C59" s="66" t="s">
        <v>117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91"/>
      <c r="S59" s="90"/>
      <c r="T59" s="89">
        <v>2</v>
      </c>
      <c r="U59" s="90"/>
      <c r="V59" s="91"/>
      <c r="W59" s="90"/>
      <c r="X59" s="31"/>
      <c r="Y59" s="29">
        <v>2</v>
      </c>
      <c r="Z59" s="31"/>
      <c r="AA59" s="64">
        <v>4</v>
      </c>
      <c r="AB59" s="65"/>
      <c r="AC59" s="64">
        <f t="shared" si="1"/>
        <v>120</v>
      </c>
      <c r="AD59" s="65"/>
      <c r="AE59" s="64">
        <f t="shared" si="2"/>
        <v>48</v>
      </c>
      <c r="AF59" s="65"/>
      <c r="AG59" s="64">
        <v>32</v>
      </c>
      <c r="AH59" s="65"/>
      <c r="AI59" s="64"/>
      <c r="AJ59" s="65"/>
      <c r="AK59" s="64">
        <v>16</v>
      </c>
      <c r="AL59" s="65"/>
      <c r="AM59" s="1"/>
      <c r="AN59" s="64">
        <f t="shared" si="3"/>
        <v>72</v>
      </c>
      <c r="AO59" s="65"/>
      <c r="AP59" s="1"/>
      <c r="AQ59" s="1">
        <v>3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C59" s="37"/>
      <c r="BD59" s="37">
        <v>4</v>
      </c>
      <c r="BE59" s="37"/>
      <c r="BF59" s="37">
        <f>AP59*AP45+AQ59*AQ45+AR59*AR45</f>
        <v>48</v>
      </c>
      <c r="BG59" s="41">
        <f t="shared" si="0"/>
        <v>0</v>
      </c>
      <c r="BH59" s="41"/>
    </row>
    <row r="60" spans="1:60" ht="26.25" customHeight="1">
      <c r="A60" s="64">
        <v>7</v>
      </c>
      <c r="B60" s="65"/>
      <c r="C60" s="66" t="s">
        <v>145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  <c r="R60" s="89">
        <v>2</v>
      </c>
      <c r="S60" s="90"/>
      <c r="T60" s="91"/>
      <c r="U60" s="90"/>
      <c r="V60" s="91"/>
      <c r="W60" s="90"/>
      <c r="X60" s="31"/>
      <c r="Y60" s="29">
        <v>2</v>
      </c>
      <c r="Z60" s="31"/>
      <c r="AA60" s="64">
        <v>5</v>
      </c>
      <c r="AB60" s="65"/>
      <c r="AC60" s="64">
        <f t="shared" si="1"/>
        <v>150</v>
      </c>
      <c r="AD60" s="65"/>
      <c r="AE60" s="64">
        <f t="shared" si="2"/>
        <v>48</v>
      </c>
      <c r="AF60" s="65"/>
      <c r="AG60" s="64">
        <v>32</v>
      </c>
      <c r="AH60" s="65"/>
      <c r="AI60" s="64"/>
      <c r="AJ60" s="65"/>
      <c r="AK60" s="64">
        <v>16</v>
      </c>
      <c r="AL60" s="65"/>
      <c r="AM60" s="1"/>
      <c r="AN60" s="64">
        <f t="shared" si="3"/>
        <v>102</v>
      </c>
      <c r="AO60" s="65"/>
      <c r="AP60" s="1"/>
      <c r="AQ60" s="1">
        <v>3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37"/>
      <c r="BD60" s="37">
        <v>5</v>
      </c>
      <c r="BE60" s="37"/>
      <c r="BF60" s="37">
        <f>AP60*AP45+AQ60*AQ45+AR60*AR45</f>
        <v>48</v>
      </c>
      <c r="BG60" s="41">
        <f t="shared" si="0"/>
        <v>0</v>
      </c>
      <c r="BH60" s="41"/>
    </row>
    <row r="61" spans="1:60" ht="12.75" customHeight="1">
      <c r="A61" s="62" t="s">
        <v>63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63"/>
      <c r="R61" s="77">
        <f>COUNT(R54:S60)</f>
        <v>4</v>
      </c>
      <c r="S61" s="78"/>
      <c r="T61" s="77">
        <f>COUNT(T54:U60)</f>
        <v>3</v>
      </c>
      <c r="U61" s="78"/>
      <c r="V61" s="77"/>
      <c r="W61" s="78"/>
      <c r="X61" s="32"/>
      <c r="Y61" s="33">
        <f>COUNT(Y54:Y60)</f>
        <v>7</v>
      </c>
      <c r="Z61" s="32"/>
      <c r="AA61" s="62">
        <f>SUM(AA54:AB60)</f>
        <v>32</v>
      </c>
      <c r="AB61" s="63"/>
      <c r="AC61" s="62">
        <f>SUM(AC54:AD60)</f>
        <v>960</v>
      </c>
      <c r="AD61" s="63"/>
      <c r="AE61" s="62">
        <f>SUM(AE54:AF60)</f>
        <v>304</v>
      </c>
      <c r="AF61" s="63"/>
      <c r="AG61" s="62">
        <f>SUM(AG54:AH60)</f>
        <v>192</v>
      </c>
      <c r="AH61" s="63"/>
      <c r="AI61" s="62"/>
      <c r="AJ61" s="63"/>
      <c r="AK61" s="62">
        <f>SUM(AK54:AL60)</f>
        <v>112</v>
      </c>
      <c r="AL61" s="63"/>
      <c r="AM61" s="44"/>
      <c r="AN61" s="62">
        <f>SUM(AN54:AO60)</f>
        <v>656</v>
      </c>
      <c r="AO61" s="63"/>
      <c r="AP61" s="44">
        <f>SUM(AP54:AP60)</f>
        <v>8</v>
      </c>
      <c r="AQ61" s="44">
        <f>SUM(AQ54:AQ60)</f>
        <v>11</v>
      </c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C61" s="37"/>
      <c r="BD61" s="37"/>
      <c r="BE61" s="37">
        <v>6</v>
      </c>
      <c r="BF61" s="37">
        <f>AP61*AP45+AQ61*AQ45+AR61*AR45</f>
        <v>304</v>
      </c>
      <c r="BG61" s="41">
        <f t="shared" si="0"/>
        <v>0</v>
      </c>
      <c r="BH61" s="41"/>
    </row>
    <row r="62" spans="1:60" ht="12.75" customHeight="1">
      <c r="A62" s="204" t="s">
        <v>111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5"/>
      <c r="R62" s="120"/>
      <c r="S62" s="121"/>
      <c r="T62" s="120">
        <v>3</v>
      </c>
      <c r="U62" s="121"/>
      <c r="V62" s="120"/>
      <c r="W62" s="121"/>
      <c r="X62" s="45"/>
      <c r="Y62" s="45"/>
      <c r="Z62" s="45"/>
      <c r="AA62" s="120">
        <v>6</v>
      </c>
      <c r="AB62" s="121"/>
      <c r="AC62" s="104">
        <f>AA62*30</f>
        <v>180</v>
      </c>
      <c r="AD62" s="105"/>
      <c r="AE62" s="104"/>
      <c r="AF62" s="105"/>
      <c r="AG62" s="104"/>
      <c r="AH62" s="105"/>
      <c r="AI62" s="104"/>
      <c r="AJ62" s="105"/>
      <c r="AK62" s="104"/>
      <c r="AL62" s="105"/>
      <c r="AM62" s="20"/>
      <c r="AN62" s="104">
        <v>180</v>
      </c>
      <c r="AO62" s="105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C62" s="37"/>
      <c r="BD62" s="37"/>
      <c r="BE62" s="37">
        <v>10</v>
      </c>
      <c r="BF62" s="37">
        <f>AP62*AP59+AQ62*AQ59+AR62*AR59</f>
        <v>0</v>
      </c>
      <c r="BG62" s="41">
        <f t="shared" si="0"/>
        <v>0</v>
      </c>
      <c r="BH62" s="41"/>
    </row>
    <row r="63" spans="1:60" ht="12.75" customHeight="1">
      <c r="A63" s="203" t="s">
        <v>134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5"/>
      <c r="R63" s="120"/>
      <c r="S63" s="121"/>
      <c r="T63" s="120"/>
      <c r="U63" s="121"/>
      <c r="V63" s="120"/>
      <c r="W63" s="121"/>
      <c r="X63" s="45"/>
      <c r="Y63" s="45"/>
      <c r="Z63" s="45"/>
      <c r="AA63" s="120">
        <v>10</v>
      </c>
      <c r="AB63" s="121"/>
      <c r="AC63" s="104">
        <f>AA63*30</f>
        <v>300</v>
      </c>
      <c r="AD63" s="105"/>
      <c r="AE63" s="104"/>
      <c r="AF63" s="105"/>
      <c r="AG63" s="104"/>
      <c r="AH63" s="105"/>
      <c r="AI63" s="104"/>
      <c r="AJ63" s="105"/>
      <c r="AK63" s="104"/>
      <c r="AL63" s="105"/>
      <c r="AM63" s="20"/>
      <c r="AN63" s="104">
        <v>300</v>
      </c>
      <c r="AO63" s="105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37"/>
      <c r="BD63" s="37"/>
      <c r="BE63" s="37"/>
      <c r="BF63" s="37">
        <f>AP63*AP60+AQ63*AQ60+AR63*AR60</f>
        <v>0</v>
      </c>
      <c r="BG63" s="41">
        <f t="shared" si="0"/>
        <v>0</v>
      </c>
      <c r="BH63" s="41"/>
    </row>
    <row r="64" spans="1:60" ht="15" customHeight="1">
      <c r="A64" s="62" t="s">
        <v>132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63"/>
      <c r="R64" s="77">
        <f>R61+R52</f>
        <v>6</v>
      </c>
      <c r="S64" s="78"/>
      <c r="T64" s="77">
        <f>T61+T52+1</f>
        <v>6</v>
      </c>
      <c r="U64" s="78"/>
      <c r="V64" s="77"/>
      <c r="W64" s="78"/>
      <c r="X64" s="32"/>
      <c r="Y64" s="32">
        <f>Y61+Y52</f>
        <v>10</v>
      </c>
      <c r="Z64" s="32">
        <f>Z61+Z52</f>
        <v>0</v>
      </c>
      <c r="AA64" s="77">
        <f>AA52+AA61+AA62+AA63</f>
        <v>63</v>
      </c>
      <c r="AB64" s="78"/>
      <c r="AC64" s="77">
        <f>AC52+AC61+AC62+AC63</f>
        <v>1890</v>
      </c>
      <c r="AD64" s="78"/>
      <c r="AE64" s="77">
        <f>AE52+AE61+AE62+AE63</f>
        <v>464</v>
      </c>
      <c r="AF64" s="78"/>
      <c r="AG64" s="77">
        <f>AG52+AG61+AG62+AG63</f>
        <v>272</v>
      </c>
      <c r="AH64" s="78"/>
      <c r="AI64" s="77"/>
      <c r="AJ64" s="78"/>
      <c r="AK64" s="77">
        <f>AK52+AK61+AK62+AK63</f>
        <v>192</v>
      </c>
      <c r="AL64" s="78"/>
      <c r="AM64" s="33"/>
      <c r="AN64" s="77">
        <f>AN52+AN61+AN62+AN63</f>
        <v>1426</v>
      </c>
      <c r="AO64" s="78"/>
      <c r="AP64" s="44">
        <f>AP61+AP52</f>
        <v>18</v>
      </c>
      <c r="AQ64" s="44">
        <f>AQ61+AQ52</f>
        <v>11</v>
      </c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C64" s="37">
        <f>SUM(BC48:BC63)</f>
        <v>30</v>
      </c>
      <c r="BD64" s="37">
        <f>SUM(BD48:BD63)</f>
        <v>17</v>
      </c>
      <c r="BE64" s="37">
        <f>SUM(BE48:BE63)</f>
        <v>16</v>
      </c>
      <c r="BF64" s="37">
        <f>AP64*AP45+AQ64*AQ45+AR64*AR45</f>
        <v>464</v>
      </c>
      <c r="BG64" s="41">
        <f t="shared" si="0"/>
        <v>0</v>
      </c>
      <c r="BH64" s="41"/>
    </row>
    <row r="65" spans="1:60" ht="12.75" customHeight="1">
      <c r="A65" s="221" t="s">
        <v>80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C65" s="37"/>
      <c r="BD65" s="37"/>
      <c r="BE65" s="37"/>
      <c r="BF65" s="37">
        <f>AP65*AP45+AQ65*AQ45+AR65*AR45</f>
        <v>0</v>
      </c>
      <c r="BG65" s="41">
        <f t="shared" si="0"/>
        <v>0</v>
      </c>
      <c r="BH65" s="41"/>
    </row>
    <row r="66" spans="1:60" ht="12.75" customHeight="1">
      <c r="A66" s="196" t="s">
        <v>120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C66" s="37"/>
      <c r="BD66" s="37"/>
      <c r="BE66" s="37"/>
      <c r="BF66" s="37">
        <f>AP66*AP63+AQ66*AQ63+AR66*AR63</f>
        <v>0</v>
      </c>
      <c r="BG66" s="41">
        <f t="shared" si="0"/>
        <v>0</v>
      </c>
      <c r="BH66" s="41"/>
    </row>
    <row r="67" spans="1:60" ht="12.75" customHeight="1">
      <c r="A67" s="64">
        <v>1</v>
      </c>
      <c r="B67" s="65"/>
      <c r="C67" s="66" t="s">
        <v>143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8"/>
      <c r="R67" s="102">
        <v>2</v>
      </c>
      <c r="S67" s="103"/>
      <c r="T67" s="89"/>
      <c r="U67" s="103"/>
      <c r="V67" s="102"/>
      <c r="W67" s="103"/>
      <c r="X67" s="28"/>
      <c r="Y67" s="29">
        <v>2</v>
      </c>
      <c r="Z67" s="28"/>
      <c r="AA67" s="102">
        <v>4</v>
      </c>
      <c r="AB67" s="103"/>
      <c r="AC67" s="102">
        <f>AA67*30</f>
        <v>120</v>
      </c>
      <c r="AD67" s="103"/>
      <c r="AE67" s="102">
        <f>SUM(AG67:AM67)</f>
        <v>48</v>
      </c>
      <c r="AF67" s="103"/>
      <c r="AG67" s="102">
        <v>32</v>
      </c>
      <c r="AH67" s="103"/>
      <c r="AI67" s="102"/>
      <c r="AJ67" s="103"/>
      <c r="AK67" s="102">
        <v>16</v>
      </c>
      <c r="AL67" s="103"/>
      <c r="AM67" s="1"/>
      <c r="AN67" s="102">
        <f>AC67-AE67</f>
        <v>72</v>
      </c>
      <c r="AO67" s="65"/>
      <c r="AP67" s="1"/>
      <c r="AQ67" s="1">
        <v>3</v>
      </c>
      <c r="AR67" s="1"/>
      <c r="AS67" s="1"/>
      <c r="AT67" s="1"/>
      <c r="AU67" s="46"/>
      <c r="AV67" s="1"/>
      <c r="AW67" s="1"/>
      <c r="AX67" s="1"/>
      <c r="AY67" s="1"/>
      <c r="AZ67" s="1"/>
      <c r="BA67" s="1"/>
      <c r="BC67" s="37"/>
      <c r="BD67" s="37">
        <v>4</v>
      </c>
      <c r="BE67" s="37"/>
      <c r="BF67" s="37">
        <f>AP67*AP45+AQ67*AQ45+AR67*AR45</f>
        <v>48</v>
      </c>
      <c r="BG67" s="41">
        <f t="shared" si="0"/>
        <v>0</v>
      </c>
      <c r="BH67" s="41"/>
    </row>
    <row r="68" spans="1:60" ht="41.25" customHeight="1">
      <c r="A68" s="64">
        <v>2</v>
      </c>
      <c r="B68" s="65"/>
      <c r="C68" s="66" t="s">
        <v>146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  <c r="R68" s="102"/>
      <c r="S68" s="103"/>
      <c r="T68" s="102">
        <v>3</v>
      </c>
      <c r="U68" s="103"/>
      <c r="V68" s="102"/>
      <c r="W68" s="103"/>
      <c r="X68" s="28"/>
      <c r="Y68" s="30">
        <v>3</v>
      </c>
      <c r="Z68" s="28"/>
      <c r="AA68" s="102">
        <v>4</v>
      </c>
      <c r="AB68" s="103"/>
      <c r="AC68" s="102">
        <f>AA68*30</f>
        <v>120</v>
      </c>
      <c r="AD68" s="103"/>
      <c r="AE68" s="102">
        <f>SUM(AG68:AM68)</f>
        <v>36</v>
      </c>
      <c r="AF68" s="103"/>
      <c r="AG68" s="102">
        <v>18</v>
      </c>
      <c r="AH68" s="103"/>
      <c r="AI68" s="102"/>
      <c r="AJ68" s="103"/>
      <c r="AK68" s="102">
        <v>18</v>
      </c>
      <c r="AL68" s="103"/>
      <c r="AM68" s="1"/>
      <c r="AN68" s="102">
        <f>AC68-AE68</f>
        <v>84</v>
      </c>
      <c r="AO68" s="65"/>
      <c r="AP68" s="1"/>
      <c r="AQ68" s="1"/>
      <c r="AR68" s="1">
        <v>4</v>
      </c>
      <c r="AS68" s="46"/>
      <c r="AT68" s="1"/>
      <c r="AU68" s="1"/>
      <c r="AV68" s="1"/>
      <c r="AW68" s="1"/>
      <c r="AX68" s="1"/>
      <c r="AY68" s="1"/>
      <c r="AZ68" s="1"/>
      <c r="BA68" s="1"/>
      <c r="BC68" s="37"/>
      <c r="BD68" s="37"/>
      <c r="BE68" s="37">
        <v>4</v>
      </c>
      <c r="BF68" s="37">
        <f>AP68*AP45+AQ68*AQ45+AR68*AR45</f>
        <v>36</v>
      </c>
      <c r="BG68" s="41">
        <f t="shared" si="0"/>
        <v>0</v>
      </c>
      <c r="BH68" s="41"/>
    </row>
    <row r="69" spans="1:60" ht="27.75" customHeight="1">
      <c r="A69" s="64">
        <v>3</v>
      </c>
      <c r="B69" s="65"/>
      <c r="C69" s="66" t="s">
        <v>144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8"/>
      <c r="R69" s="102">
        <v>3</v>
      </c>
      <c r="S69" s="103"/>
      <c r="T69" s="102"/>
      <c r="U69" s="103"/>
      <c r="V69" s="102"/>
      <c r="W69" s="103"/>
      <c r="X69" s="28"/>
      <c r="Y69" s="30">
        <v>3</v>
      </c>
      <c r="Z69" s="28"/>
      <c r="AA69" s="102">
        <v>4</v>
      </c>
      <c r="AB69" s="103"/>
      <c r="AC69" s="102">
        <f>AA69*30</f>
        <v>120</v>
      </c>
      <c r="AD69" s="103"/>
      <c r="AE69" s="102">
        <f>SUM(AG69:AM69)</f>
        <v>36</v>
      </c>
      <c r="AF69" s="103"/>
      <c r="AG69" s="102">
        <v>18</v>
      </c>
      <c r="AH69" s="103"/>
      <c r="AI69" s="102"/>
      <c r="AJ69" s="103"/>
      <c r="AK69" s="102">
        <v>18</v>
      </c>
      <c r="AL69" s="103"/>
      <c r="AM69" s="1"/>
      <c r="AN69" s="102">
        <f>AC69-AE69</f>
        <v>84</v>
      </c>
      <c r="AO69" s="65"/>
      <c r="AP69" s="1"/>
      <c r="AQ69" s="1"/>
      <c r="AR69" s="1">
        <v>4</v>
      </c>
      <c r="AS69" s="1"/>
      <c r="AT69" s="1"/>
      <c r="AU69" s="1"/>
      <c r="AV69" s="1"/>
      <c r="AW69" s="1"/>
      <c r="AX69" s="1"/>
      <c r="AY69" s="1"/>
      <c r="AZ69" s="1"/>
      <c r="BA69" s="1"/>
      <c r="BC69" s="38"/>
      <c r="BD69" s="37"/>
      <c r="BE69" s="37">
        <v>4</v>
      </c>
      <c r="BF69" s="37">
        <f>AP69*AP45+AQ69*AQ45+AR69*AR45</f>
        <v>36</v>
      </c>
      <c r="BG69" s="41">
        <f t="shared" si="0"/>
        <v>0</v>
      </c>
      <c r="BH69" s="41"/>
    </row>
    <row r="70" spans="1:60" ht="12.75" customHeight="1">
      <c r="A70" s="62" t="s">
        <v>59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63"/>
      <c r="R70" s="77">
        <f>COUNT(R67:S69)</f>
        <v>2</v>
      </c>
      <c r="S70" s="78"/>
      <c r="T70" s="77">
        <f>COUNT(T67:U69)</f>
        <v>1</v>
      </c>
      <c r="U70" s="78"/>
      <c r="V70" s="77"/>
      <c r="W70" s="78"/>
      <c r="X70" s="32"/>
      <c r="Y70" s="33">
        <f>COUNT(Y67:Y69)</f>
        <v>3</v>
      </c>
      <c r="Z70" s="32"/>
      <c r="AA70" s="77">
        <f>SUM(AA67:AB69)</f>
        <v>12</v>
      </c>
      <c r="AB70" s="78"/>
      <c r="AC70" s="77">
        <f>SUM(AC67:AD69)</f>
        <v>360</v>
      </c>
      <c r="AD70" s="78"/>
      <c r="AE70" s="77">
        <f>SUM(AE67:AF69)</f>
        <v>120</v>
      </c>
      <c r="AF70" s="78"/>
      <c r="AG70" s="77">
        <f>SUM(AG67:AH69)</f>
        <v>68</v>
      </c>
      <c r="AH70" s="78"/>
      <c r="AI70" s="77">
        <f>SUM(AI67:AJ69)</f>
        <v>0</v>
      </c>
      <c r="AJ70" s="78"/>
      <c r="AK70" s="77">
        <f>SUM(AK67:AL69)</f>
        <v>52</v>
      </c>
      <c r="AL70" s="78"/>
      <c r="AM70" s="44"/>
      <c r="AN70" s="77">
        <f>SUM(AN67:AO69)</f>
        <v>240</v>
      </c>
      <c r="AO70" s="63"/>
      <c r="AP70" s="44">
        <f>SUM(AP67:AP69)</f>
        <v>0</v>
      </c>
      <c r="AQ70" s="44">
        <f>SUM(AQ67:AQ69)</f>
        <v>3</v>
      </c>
      <c r="AR70" s="44">
        <f>SUM(AR67:AR69)</f>
        <v>8</v>
      </c>
      <c r="AS70" s="44"/>
      <c r="AT70" s="44"/>
      <c r="AU70" s="44"/>
      <c r="AV70" s="44"/>
      <c r="AW70" s="44"/>
      <c r="AX70" s="44"/>
      <c r="AY70" s="44"/>
      <c r="AZ70" s="44"/>
      <c r="BA70" s="44"/>
      <c r="BC70" s="37"/>
      <c r="BD70" s="37"/>
      <c r="BE70" s="37"/>
      <c r="BF70" s="37">
        <f>AP70*AP45+AQ70*AQ45+AR70*AR45</f>
        <v>120</v>
      </c>
      <c r="BG70" s="41">
        <f t="shared" si="0"/>
        <v>0</v>
      </c>
      <c r="BH70" s="41"/>
    </row>
    <row r="71" spans="1:60" ht="19.5" customHeight="1">
      <c r="A71" s="106" t="s">
        <v>121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C71" s="37"/>
      <c r="BD71" s="37"/>
      <c r="BE71" s="37"/>
      <c r="BF71" s="37">
        <f>AP71*AP68+AQ71*AQ68+AR71*AR68</f>
        <v>0</v>
      </c>
      <c r="BG71" s="41">
        <f t="shared" si="0"/>
        <v>0</v>
      </c>
      <c r="BH71" s="41"/>
    </row>
    <row r="72" spans="1:60" ht="36.75" customHeight="1">
      <c r="A72" s="64">
        <v>1</v>
      </c>
      <c r="B72" s="65"/>
      <c r="C72" s="66" t="s">
        <v>122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8"/>
      <c r="R72" s="89"/>
      <c r="S72" s="90"/>
      <c r="T72" s="102">
        <v>2</v>
      </c>
      <c r="U72" s="103"/>
      <c r="V72" s="91"/>
      <c r="W72" s="90"/>
      <c r="X72" s="31"/>
      <c r="Y72" s="29">
        <v>2</v>
      </c>
      <c r="Z72" s="31"/>
      <c r="AA72" s="102">
        <v>5</v>
      </c>
      <c r="AB72" s="103"/>
      <c r="AC72" s="64">
        <f>AA72*30</f>
        <v>150</v>
      </c>
      <c r="AD72" s="65"/>
      <c r="AE72" s="64">
        <f>SUM(AG72:AM72)</f>
        <v>32</v>
      </c>
      <c r="AF72" s="65"/>
      <c r="AG72" s="64">
        <v>16</v>
      </c>
      <c r="AH72" s="65"/>
      <c r="AI72" s="64"/>
      <c r="AJ72" s="65"/>
      <c r="AK72" s="64">
        <v>16</v>
      </c>
      <c r="AL72" s="65"/>
      <c r="AM72" s="1"/>
      <c r="AN72" s="64">
        <f>AC72-AE72</f>
        <v>118</v>
      </c>
      <c r="AO72" s="65"/>
      <c r="AP72" s="1"/>
      <c r="AQ72" s="1">
        <v>2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C72" s="37"/>
      <c r="BD72" s="37">
        <v>5</v>
      </c>
      <c r="BE72" s="37"/>
      <c r="BF72" s="37">
        <f>AP72*AP45+AQ72*AQ45+AR72*AR45</f>
        <v>32</v>
      </c>
      <c r="BG72" s="41">
        <f>AE72-BF72</f>
        <v>0</v>
      </c>
      <c r="BH72" s="41"/>
    </row>
    <row r="73" spans="1:60" ht="27.75" customHeight="1">
      <c r="A73" s="64">
        <v>2</v>
      </c>
      <c r="B73" s="65"/>
      <c r="C73" s="66" t="s">
        <v>147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8"/>
      <c r="R73" s="89">
        <v>3</v>
      </c>
      <c r="S73" s="90"/>
      <c r="T73" s="91"/>
      <c r="U73" s="90"/>
      <c r="V73" s="91"/>
      <c r="W73" s="90"/>
      <c r="X73" s="31"/>
      <c r="Y73" s="29">
        <v>3</v>
      </c>
      <c r="Z73" s="31"/>
      <c r="AA73" s="102">
        <v>4</v>
      </c>
      <c r="AB73" s="103"/>
      <c r="AC73" s="64">
        <f>AA73*30</f>
        <v>120</v>
      </c>
      <c r="AD73" s="65"/>
      <c r="AE73" s="64">
        <f>SUM(AG73:AM73)</f>
        <v>36</v>
      </c>
      <c r="AF73" s="65"/>
      <c r="AG73" s="64">
        <v>18</v>
      </c>
      <c r="AH73" s="65"/>
      <c r="AI73" s="64"/>
      <c r="AJ73" s="65"/>
      <c r="AK73" s="64">
        <v>18</v>
      </c>
      <c r="AL73" s="65"/>
      <c r="AM73" s="1"/>
      <c r="AN73" s="64">
        <f>AC73-AE73</f>
        <v>84</v>
      </c>
      <c r="AO73" s="65"/>
      <c r="AP73" s="1"/>
      <c r="AQ73" s="1"/>
      <c r="AR73" s="1">
        <v>4</v>
      </c>
      <c r="AS73" s="1"/>
      <c r="AT73" s="1"/>
      <c r="AU73" s="1"/>
      <c r="AV73" s="1"/>
      <c r="AW73" s="1"/>
      <c r="AX73" s="1"/>
      <c r="AY73" s="1"/>
      <c r="AZ73" s="1"/>
      <c r="BA73" s="1"/>
      <c r="BC73" s="37"/>
      <c r="BD73" s="37"/>
      <c r="BE73" s="37">
        <v>4</v>
      </c>
      <c r="BF73" s="37">
        <f>AP73*AP45+AQ73*AQ45+AR73*AR45</f>
        <v>36</v>
      </c>
      <c r="BG73" s="41">
        <f t="shared" si="0"/>
        <v>0</v>
      </c>
      <c r="BH73" s="41"/>
    </row>
    <row r="74" spans="1:60" ht="38.25" customHeight="1">
      <c r="A74" s="64">
        <v>3</v>
      </c>
      <c r="B74" s="65"/>
      <c r="C74" s="66" t="s">
        <v>123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  <c r="R74" s="89">
        <v>2.3</v>
      </c>
      <c r="S74" s="90"/>
      <c r="T74" s="91"/>
      <c r="U74" s="90"/>
      <c r="V74" s="91"/>
      <c r="W74" s="90"/>
      <c r="X74" s="57"/>
      <c r="Y74" s="29">
        <v>2</v>
      </c>
      <c r="Z74" s="42"/>
      <c r="AA74" s="102">
        <v>6</v>
      </c>
      <c r="AB74" s="103"/>
      <c r="AC74" s="64">
        <f>AA74*30</f>
        <v>180</v>
      </c>
      <c r="AD74" s="65"/>
      <c r="AE74" s="64">
        <f>SUM(AG74:AM74)</f>
        <v>68</v>
      </c>
      <c r="AF74" s="65"/>
      <c r="AG74" s="64">
        <f>42-16</f>
        <v>26</v>
      </c>
      <c r="AH74" s="65"/>
      <c r="AI74" s="64"/>
      <c r="AJ74" s="65"/>
      <c r="AK74" s="64">
        <v>42</v>
      </c>
      <c r="AL74" s="65"/>
      <c r="AM74" s="1"/>
      <c r="AN74" s="64">
        <f>AC74-AE74</f>
        <v>112</v>
      </c>
      <c r="AO74" s="65"/>
      <c r="AP74" s="1"/>
      <c r="AQ74" s="1">
        <v>2</v>
      </c>
      <c r="AR74" s="1">
        <v>4</v>
      </c>
      <c r="AS74" s="1"/>
      <c r="AT74" s="1"/>
      <c r="AU74" s="1"/>
      <c r="AV74" s="1"/>
      <c r="AW74" s="1"/>
      <c r="AX74" s="1"/>
      <c r="AY74" s="1"/>
      <c r="AZ74" s="1"/>
      <c r="BA74" s="1"/>
      <c r="BB74" s="18"/>
      <c r="BC74" s="37"/>
      <c r="BD74" s="37">
        <v>4</v>
      </c>
      <c r="BE74" s="37">
        <v>2</v>
      </c>
      <c r="BF74" s="37">
        <f>AP74*AP45+AQ74*AQ45+AR74*AR45</f>
        <v>68</v>
      </c>
      <c r="BG74" s="41">
        <f t="shared" si="0"/>
        <v>0</v>
      </c>
      <c r="BH74" s="41"/>
    </row>
    <row r="75" spans="1:60" ht="12.75" customHeight="1">
      <c r="A75" s="104"/>
      <c r="B75" s="105"/>
      <c r="C75" s="62" t="s">
        <v>68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77">
        <f>COUNT(R72:S74)</f>
        <v>2</v>
      </c>
      <c r="S75" s="78"/>
      <c r="T75" s="77">
        <v>1</v>
      </c>
      <c r="U75" s="78"/>
      <c r="V75" s="77"/>
      <c r="W75" s="78"/>
      <c r="X75" s="32"/>
      <c r="Y75" s="33">
        <f>COUNT(Y72:Y74)</f>
        <v>3</v>
      </c>
      <c r="Z75" s="33">
        <f>COUNT(Z72:Z74)</f>
        <v>0</v>
      </c>
      <c r="AA75" s="77">
        <f>SUM(AA72:AB74)</f>
        <v>15</v>
      </c>
      <c r="AB75" s="78"/>
      <c r="AC75" s="77">
        <f>SUM(AC72:AD74)</f>
        <v>450</v>
      </c>
      <c r="AD75" s="78"/>
      <c r="AE75" s="77">
        <f>SUM(AE72:AF74)</f>
        <v>136</v>
      </c>
      <c r="AF75" s="78"/>
      <c r="AG75" s="77">
        <f>SUM(AG72:AH74)</f>
        <v>60</v>
      </c>
      <c r="AH75" s="78"/>
      <c r="AI75" s="77"/>
      <c r="AJ75" s="78"/>
      <c r="AK75" s="77">
        <f>SUM(AK72:AL74)</f>
        <v>76</v>
      </c>
      <c r="AL75" s="78"/>
      <c r="AM75" s="33"/>
      <c r="AN75" s="77">
        <f>SUM(AN72:AO74)</f>
        <v>314</v>
      </c>
      <c r="AO75" s="78"/>
      <c r="AP75" s="33">
        <f>SUM(AP72:AP74)</f>
        <v>0</v>
      </c>
      <c r="AQ75" s="33">
        <f>SUM(AQ72:AQ74)</f>
        <v>4</v>
      </c>
      <c r="AR75" s="33">
        <f>SUM(AR72:AR74)</f>
        <v>8</v>
      </c>
      <c r="AS75" s="47"/>
      <c r="AT75" s="47"/>
      <c r="AU75" s="20"/>
      <c r="AV75" s="20"/>
      <c r="AW75" s="20"/>
      <c r="AX75" s="20"/>
      <c r="AY75" s="48"/>
      <c r="AZ75" s="20"/>
      <c r="BA75" s="20"/>
      <c r="BB75" s="18"/>
      <c r="BC75" s="37"/>
      <c r="BD75" s="37"/>
      <c r="BE75" s="37"/>
      <c r="BF75" s="37">
        <f>AP75*AP45+AQ75*AQ45+AR75*AR45</f>
        <v>136</v>
      </c>
      <c r="BG75" s="41">
        <f t="shared" si="0"/>
        <v>0</v>
      </c>
      <c r="BH75" s="41"/>
    </row>
    <row r="76" spans="1:60" ht="20.25" customHeight="1">
      <c r="A76" s="62" t="s">
        <v>60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63"/>
      <c r="R76" s="77">
        <f>R75+R70</f>
        <v>4</v>
      </c>
      <c r="S76" s="78"/>
      <c r="T76" s="77">
        <f>T75+T70</f>
        <v>2</v>
      </c>
      <c r="U76" s="78"/>
      <c r="V76" s="77"/>
      <c r="W76" s="78"/>
      <c r="X76" s="32"/>
      <c r="Y76" s="33">
        <f>Y75+Y70</f>
        <v>6</v>
      </c>
      <c r="Z76" s="33">
        <f>Z75+Z70</f>
        <v>0</v>
      </c>
      <c r="AA76" s="77">
        <f>AA75+AA70</f>
        <v>27</v>
      </c>
      <c r="AB76" s="78"/>
      <c r="AC76" s="77">
        <f>AC75+AC70</f>
        <v>810</v>
      </c>
      <c r="AD76" s="78"/>
      <c r="AE76" s="77">
        <f>AE75+AE70</f>
        <v>256</v>
      </c>
      <c r="AF76" s="78"/>
      <c r="AG76" s="77">
        <f>AG75+AG70</f>
        <v>128</v>
      </c>
      <c r="AH76" s="78"/>
      <c r="AI76" s="77"/>
      <c r="AJ76" s="78"/>
      <c r="AK76" s="77">
        <f>AK75+AK70</f>
        <v>128</v>
      </c>
      <c r="AL76" s="78"/>
      <c r="AM76" s="33"/>
      <c r="AN76" s="77">
        <f>AN70+AN75</f>
        <v>554</v>
      </c>
      <c r="AO76" s="78"/>
      <c r="AP76" s="33">
        <f>AP75+AP70</f>
        <v>0</v>
      </c>
      <c r="AQ76" s="33">
        <f>AQ75+AQ70</f>
        <v>7</v>
      </c>
      <c r="AR76" s="33">
        <f>AR75+AR70</f>
        <v>16</v>
      </c>
      <c r="AS76" s="44"/>
      <c r="AT76" s="44"/>
      <c r="AU76" s="44"/>
      <c r="AV76" s="44"/>
      <c r="AW76" s="44"/>
      <c r="AX76" s="44"/>
      <c r="AY76" s="44"/>
      <c r="AZ76" s="44"/>
      <c r="BA76" s="49"/>
      <c r="BC76" s="37">
        <f>SUM(BC67:BC75)</f>
        <v>0</v>
      </c>
      <c r="BD76" s="37">
        <f>SUM(BD67:BD75)</f>
        <v>13</v>
      </c>
      <c r="BE76" s="37">
        <f>SUM(BE67:BE75)</f>
        <v>14</v>
      </c>
      <c r="BF76" s="37">
        <f>AP76*AP45+AQ76*AQ45+AR76*AR45</f>
        <v>256</v>
      </c>
      <c r="BG76" s="41">
        <f t="shared" si="0"/>
        <v>0</v>
      </c>
      <c r="BH76" s="41"/>
    </row>
    <row r="77" spans="1:60" ht="12.75" customHeight="1">
      <c r="A77" s="111" t="s">
        <v>46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3"/>
      <c r="AA77" s="85">
        <f>AA76+AA64</f>
        <v>90</v>
      </c>
      <c r="AB77" s="114"/>
      <c r="AC77" s="85">
        <f>AC76+AC64</f>
        <v>2700</v>
      </c>
      <c r="AD77" s="114"/>
      <c r="AE77" s="85">
        <f>AE76+AE64</f>
        <v>720</v>
      </c>
      <c r="AF77" s="114"/>
      <c r="AG77" s="85">
        <f>AG76+AG64</f>
        <v>400</v>
      </c>
      <c r="AH77" s="114"/>
      <c r="AI77" s="85"/>
      <c r="AJ77" s="114"/>
      <c r="AK77" s="85">
        <f>AK76+AK64</f>
        <v>320</v>
      </c>
      <c r="AL77" s="114"/>
      <c r="AM77" s="50"/>
      <c r="AN77" s="85">
        <f>AN76+AN64</f>
        <v>1980</v>
      </c>
      <c r="AO77" s="86"/>
      <c r="AP77" s="51"/>
      <c r="AQ77" s="51"/>
      <c r="AR77" s="51"/>
      <c r="AS77" s="3"/>
      <c r="AT77" s="3"/>
      <c r="AU77" s="3"/>
      <c r="AV77" s="3"/>
      <c r="AW77" s="3"/>
      <c r="AX77" s="3"/>
      <c r="AY77" s="3"/>
      <c r="AZ77" s="3"/>
      <c r="BA77" s="3"/>
      <c r="BC77" s="37">
        <f>BC76+BC64</f>
        <v>30</v>
      </c>
      <c r="BD77" s="37">
        <f>BD76+BD64</f>
        <v>30</v>
      </c>
      <c r="BE77" s="37">
        <f>BE76+BE64</f>
        <v>30</v>
      </c>
      <c r="BF77" s="37"/>
      <c r="BG77" s="41"/>
      <c r="BH77" s="41"/>
    </row>
    <row r="78" spans="1:58" ht="14.25" customHeight="1">
      <c r="A78" s="79" t="s">
        <v>47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1"/>
      <c r="AP78" s="34">
        <f>AP76+AP64</f>
        <v>18</v>
      </c>
      <c r="AQ78" s="34">
        <f>AQ76+AQ64</f>
        <v>18</v>
      </c>
      <c r="AR78" s="34">
        <f>AR76+AR64</f>
        <v>16</v>
      </c>
      <c r="AS78" s="52"/>
      <c r="AT78" s="52"/>
      <c r="AU78" s="52"/>
      <c r="AV78" s="52"/>
      <c r="AW78" s="52"/>
      <c r="AX78" s="53"/>
      <c r="AY78" s="54"/>
      <c r="AZ78" s="1"/>
      <c r="BA78" s="1"/>
      <c r="BC78" s="37"/>
      <c r="BD78" s="37"/>
      <c r="BE78" s="37"/>
      <c r="BF78" s="37"/>
    </row>
    <row r="79" spans="1:53" ht="16.5" customHeight="1">
      <c r="A79" s="79" t="s">
        <v>89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1"/>
      <c r="AP79" s="55">
        <v>4</v>
      </c>
      <c r="AQ79" s="55">
        <v>4</v>
      </c>
      <c r="AR79" s="55">
        <v>3</v>
      </c>
      <c r="AS79" s="55"/>
      <c r="AT79" s="55"/>
      <c r="AU79" s="55"/>
      <c r="AV79" s="55"/>
      <c r="AW79" s="56"/>
      <c r="AX79" s="56"/>
      <c r="AY79" s="56"/>
      <c r="AZ79" s="1"/>
      <c r="BA79" s="1"/>
    </row>
    <row r="80" spans="1:53" ht="12" customHeight="1">
      <c r="A80" s="79" t="s">
        <v>90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1"/>
      <c r="AP80" s="55">
        <v>3</v>
      </c>
      <c r="AQ80" s="55">
        <v>3</v>
      </c>
      <c r="AR80" s="55">
        <v>2</v>
      </c>
      <c r="AS80" s="55"/>
      <c r="AT80" s="55"/>
      <c r="AU80" s="55"/>
      <c r="AV80" s="55"/>
      <c r="AW80" s="56"/>
      <c r="AX80" s="56"/>
      <c r="AY80" s="56"/>
      <c r="AZ80" s="1"/>
      <c r="BA80" s="1"/>
    </row>
    <row r="81" spans="1:53" ht="12.75" customHeight="1">
      <c r="A81" s="79" t="s">
        <v>53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1"/>
      <c r="AP81" s="55"/>
      <c r="AQ81" s="55"/>
      <c r="AR81" s="55"/>
      <c r="AS81" s="55"/>
      <c r="AT81" s="55"/>
      <c r="AU81" s="55"/>
      <c r="AV81" s="55"/>
      <c r="AW81" s="55"/>
      <c r="AX81" s="56"/>
      <c r="AY81" s="56"/>
      <c r="AZ81" s="55"/>
      <c r="BA81" s="55"/>
    </row>
    <row r="82" spans="1:53" ht="12.75" customHeight="1">
      <c r="A82" s="79" t="s">
        <v>48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1"/>
      <c r="AP82" s="55"/>
      <c r="AQ82" s="55"/>
      <c r="AR82" s="55"/>
      <c r="AS82" s="55"/>
      <c r="AT82" s="55"/>
      <c r="AU82" s="55"/>
      <c r="AV82" s="55"/>
      <c r="AW82" s="55"/>
      <c r="AX82" s="56"/>
      <c r="AY82" s="56"/>
      <c r="AZ82" s="1"/>
      <c r="BA82" s="1"/>
    </row>
    <row r="83" spans="1:53" ht="12.75">
      <c r="A83" s="4"/>
      <c r="B83" s="4"/>
      <c r="C83" s="225" t="s">
        <v>84</v>
      </c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5"/>
      <c r="AQ83" s="5"/>
      <c r="AR83" s="5"/>
      <c r="AS83" s="5"/>
      <c r="AT83" s="5"/>
      <c r="AU83" s="6"/>
      <c r="AV83" s="6"/>
      <c r="AW83" s="6"/>
      <c r="AX83" s="7"/>
      <c r="AY83" s="7"/>
      <c r="AZ83" s="5"/>
      <c r="BA83" s="5"/>
    </row>
    <row r="84" spans="1:54" ht="12.75" customHeight="1">
      <c r="A84" s="14"/>
      <c r="B84" s="14"/>
      <c r="C84" s="82" t="s">
        <v>88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4"/>
      <c r="AC84" s="84"/>
      <c r="AD84" s="84"/>
      <c r="AE84" s="8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8"/>
    </row>
    <row r="85" spans="1:54" ht="12.75" customHeight="1">
      <c r="A85" s="35"/>
      <c r="B85" s="35"/>
      <c r="C85" s="82" t="s">
        <v>87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8"/>
    </row>
    <row r="86" spans="1:54" ht="12.75" customHeight="1">
      <c r="A86" s="130" t="s">
        <v>56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8"/>
    </row>
    <row r="87" spans="1:54" ht="12.75" customHeight="1">
      <c r="A87" s="222" t="s">
        <v>57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4"/>
      <c r="S87" s="92" t="s">
        <v>81</v>
      </c>
      <c r="T87" s="93"/>
      <c r="U87" s="93"/>
      <c r="V87" s="93"/>
      <c r="W87" s="93"/>
      <c r="X87" s="94"/>
      <c r="Y87" s="17"/>
      <c r="Z87" s="17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8"/>
    </row>
    <row r="88" spans="1:54" ht="12.75" customHeight="1">
      <c r="A88" s="108" t="str">
        <f>A46</f>
        <v>1. ОБОВ`ЯЗКОВІ  НАВЧАЛЬНІ  ДИСЦИПЛІНИ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0"/>
      <c r="S88" s="102">
        <v>47</v>
      </c>
      <c r="T88" s="116"/>
      <c r="U88" s="116"/>
      <c r="V88" s="116"/>
      <c r="W88" s="116"/>
      <c r="X88" s="103"/>
      <c r="Y88" s="17"/>
      <c r="Z88" s="17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8"/>
    </row>
    <row r="89" spans="1:54" ht="12.75" customHeight="1">
      <c r="A89" s="109" t="str">
        <f>A65</f>
        <v>2. ДИСЦИПЛІНИ ЗА ВИБОРОМ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10"/>
      <c r="S89" s="102">
        <f>AA76</f>
        <v>27</v>
      </c>
      <c r="T89" s="73"/>
      <c r="U89" s="73"/>
      <c r="V89" s="73"/>
      <c r="W89" s="73"/>
      <c r="X89" s="65"/>
      <c r="Y89" s="17"/>
      <c r="Z89" s="17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8"/>
    </row>
    <row r="90" spans="1:53" ht="15">
      <c r="A90" s="108" t="s">
        <v>130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10"/>
      <c r="S90" s="102">
        <f>AA62</f>
        <v>6</v>
      </c>
      <c r="T90" s="73"/>
      <c r="U90" s="73"/>
      <c r="V90" s="73"/>
      <c r="W90" s="73"/>
      <c r="X90" s="65"/>
      <c r="Y90" s="17"/>
      <c r="Z90" s="17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 ht="15">
      <c r="A91" s="108" t="s">
        <v>135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10"/>
      <c r="S91" s="102">
        <f>AA63</f>
        <v>10</v>
      </c>
      <c r="T91" s="73"/>
      <c r="U91" s="73"/>
      <c r="V91" s="73"/>
      <c r="W91" s="73"/>
      <c r="X91" s="65"/>
      <c r="Y91" s="17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:53" ht="24.75" customHeight="1">
      <c r="A92" s="198" t="s">
        <v>82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200"/>
      <c r="S92" s="117">
        <f>AA77</f>
        <v>90</v>
      </c>
      <c r="T92" s="118"/>
      <c r="U92" s="118"/>
      <c r="V92" s="118"/>
      <c r="W92" s="118"/>
      <c r="X92" s="119"/>
      <c r="Y92" s="17"/>
      <c r="Z92" s="17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:53" ht="20.2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1:53" ht="18.75" customHeight="1">
      <c r="A94" s="201" t="s">
        <v>69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1:53" ht="20.25" customHeight="1">
      <c r="A95" s="197" t="s">
        <v>138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</row>
    <row r="96" spans="1:53" ht="20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</row>
    <row r="97" spans="1:55" ht="20.25" customHeight="1">
      <c r="A97" s="23"/>
      <c r="B97" s="23"/>
      <c r="C97" s="23"/>
      <c r="D97" s="23"/>
      <c r="E97" s="107" t="s">
        <v>79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C97" s="19"/>
    </row>
    <row r="98" spans="1:53" ht="21" customHeight="1">
      <c r="A98" s="23"/>
      <c r="B98" s="23"/>
      <c r="C98" s="23"/>
      <c r="D98" s="23"/>
      <c r="E98" s="115" t="s">
        <v>70</v>
      </c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5:55" ht="12.75"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BC99" s="19"/>
    </row>
    <row r="100" spans="5:55" ht="12.75"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BC100" s="19"/>
    </row>
    <row r="101" spans="1:54" s="24" customFormat="1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 s="23"/>
    </row>
    <row r="102" spans="1:54" s="24" customFormat="1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 s="23"/>
    </row>
    <row r="103" spans="1:54" s="24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23"/>
    </row>
    <row r="104" spans="1:54" s="24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23"/>
    </row>
  </sheetData>
  <sheetProtection/>
  <mergeCells count="511">
    <mergeCell ref="A61:Q61"/>
    <mergeCell ref="AE57:AF57"/>
    <mergeCell ref="AG57:AH57"/>
    <mergeCell ref="A76:Q76"/>
    <mergeCell ref="AG62:AH62"/>
    <mergeCell ref="R61:S61"/>
    <mergeCell ref="A62:Q62"/>
    <mergeCell ref="R62:S62"/>
    <mergeCell ref="T62:U62"/>
    <mergeCell ref="V62:W62"/>
    <mergeCell ref="A72:B72"/>
    <mergeCell ref="R72:S72"/>
    <mergeCell ref="T72:U72"/>
    <mergeCell ref="AE73:AF73"/>
    <mergeCell ref="C72:Q72"/>
    <mergeCell ref="V72:W72"/>
    <mergeCell ref="AA72:AB72"/>
    <mergeCell ref="S91:X91"/>
    <mergeCell ref="A89:R89"/>
    <mergeCell ref="S89:X89"/>
    <mergeCell ref="A81:AO81"/>
    <mergeCell ref="AK77:AL77"/>
    <mergeCell ref="AC77:AD77"/>
    <mergeCell ref="AE77:AF77"/>
    <mergeCell ref="A86:X86"/>
    <mergeCell ref="AG77:AH77"/>
    <mergeCell ref="AI77:AJ77"/>
    <mergeCell ref="AN72:AO72"/>
    <mergeCell ref="C73:Q73"/>
    <mergeCell ref="R73:S73"/>
    <mergeCell ref="T73:U73"/>
    <mergeCell ref="V73:W73"/>
    <mergeCell ref="AI73:AJ73"/>
    <mergeCell ref="AG73:AH73"/>
    <mergeCell ref="AK73:AL73"/>
    <mergeCell ref="AK72:AL72"/>
    <mergeCell ref="AN68:AO68"/>
    <mergeCell ref="AK68:AL68"/>
    <mergeCell ref="AA68:AB68"/>
    <mergeCell ref="A75:B75"/>
    <mergeCell ref="V75:W75"/>
    <mergeCell ref="AE76:AF76"/>
    <mergeCell ref="AE74:AF74"/>
    <mergeCell ref="AI72:AJ72"/>
    <mergeCell ref="A70:Q70"/>
    <mergeCell ref="R70:S70"/>
    <mergeCell ref="AC70:AD70"/>
    <mergeCell ref="A87:R87"/>
    <mergeCell ref="T76:U76"/>
    <mergeCell ref="V76:W76"/>
    <mergeCell ref="T70:U70"/>
    <mergeCell ref="V70:W70"/>
    <mergeCell ref="AC72:AD72"/>
    <mergeCell ref="R76:S76"/>
    <mergeCell ref="AA74:AB74"/>
    <mergeCell ref="C83:O83"/>
    <mergeCell ref="AI67:AJ67"/>
    <mergeCell ref="AK67:AL67"/>
    <mergeCell ref="AE68:AF68"/>
    <mergeCell ref="AK70:AL70"/>
    <mergeCell ref="AK69:AL69"/>
    <mergeCell ref="AI68:AJ68"/>
    <mergeCell ref="AG68:AH68"/>
    <mergeCell ref="AN67:AO67"/>
    <mergeCell ref="C68:Q68"/>
    <mergeCell ref="R68:S68"/>
    <mergeCell ref="T68:U68"/>
    <mergeCell ref="V68:W68"/>
    <mergeCell ref="T64:U64"/>
    <mergeCell ref="V64:W64"/>
    <mergeCell ref="A65:BA65"/>
    <mergeCell ref="A67:B67"/>
    <mergeCell ref="C67:Q67"/>
    <mergeCell ref="R67:S67"/>
    <mergeCell ref="T67:U67"/>
    <mergeCell ref="V67:W67"/>
    <mergeCell ref="AC67:AD67"/>
    <mergeCell ref="AE67:AF67"/>
    <mergeCell ref="T61:U61"/>
    <mergeCell ref="V61:W61"/>
    <mergeCell ref="AE61:AF61"/>
    <mergeCell ref="AE62:AF62"/>
    <mergeCell ref="AC62:AD62"/>
    <mergeCell ref="T63:U63"/>
    <mergeCell ref="V63:W63"/>
    <mergeCell ref="A57:B57"/>
    <mergeCell ref="C58:Q58"/>
    <mergeCell ref="C59:Q59"/>
    <mergeCell ref="R59:S59"/>
    <mergeCell ref="T59:U59"/>
    <mergeCell ref="R60:S60"/>
    <mergeCell ref="C57:Q57"/>
    <mergeCell ref="R57:S57"/>
    <mergeCell ref="AE58:AF58"/>
    <mergeCell ref="AG56:AH56"/>
    <mergeCell ref="AC57:AD57"/>
    <mergeCell ref="AE54:AF54"/>
    <mergeCell ref="T54:U54"/>
    <mergeCell ref="V54:W54"/>
    <mergeCell ref="AA54:AB54"/>
    <mergeCell ref="V57:W57"/>
    <mergeCell ref="T57:U57"/>
    <mergeCell ref="AA57:AB57"/>
    <mergeCell ref="AK57:AL57"/>
    <mergeCell ref="AK56:AL56"/>
    <mergeCell ref="AN56:AO56"/>
    <mergeCell ref="AI57:AJ57"/>
    <mergeCell ref="AN55:AO55"/>
    <mergeCell ref="R58:S58"/>
    <mergeCell ref="T58:U58"/>
    <mergeCell ref="AN57:AO57"/>
    <mergeCell ref="AN58:AO58"/>
    <mergeCell ref="V58:W58"/>
    <mergeCell ref="V52:W52"/>
    <mergeCell ref="R54:S54"/>
    <mergeCell ref="AN54:AO54"/>
    <mergeCell ref="AK52:AL52"/>
    <mergeCell ref="AI54:AJ54"/>
    <mergeCell ref="AK54:AL54"/>
    <mergeCell ref="AI52:AJ52"/>
    <mergeCell ref="AC54:AD54"/>
    <mergeCell ref="AG54:AH54"/>
    <mergeCell ref="C55:Q55"/>
    <mergeCell ref="R55:S55"/>
    <mergeCell ref="T55:U55"/>
    <mergeCell ref="A52:Q52"/>
    <mergeCell ref="C54:Q54"/>
    <mergeCell ref="R52:S52"/>
    <mergeCell ref="T52:U52"/>
    <mergeCell ref="A55:B55"/>
    <mergeCell ref="AV41:AW41"/>
    <mergeCell ref="AA39:AB45"/>
    <mergeCell ref="AA48:AB48"/>
    <mergeCell ref="AC48:AD48"/>
    <mergeCell ref="AI56:AJ56"/>
    <mergeCell ref="V50:W50"/>
    <mergeCell ref="AG52:AH52"/>
    <mergeCell ref="AA50:AB50"/>
    <mergeCell ref="A53:BA53"/>
    <mergeCell ref="A54:B54"/>
    <mergeCell ref="AG43:AH45"/>
    <mergeCell ref="AI43:AJ45"/>
    <mergeCell ref="R41:S45"/>
    <mergeCell ref="AK43:AL45"/>
    <mergeCell ref="AM43:AM45"/>
    <mergeCell ref="AP41:AQ41"/>
    <mergeCell ref="AN41:AO45"/>
    <mergeCell ref="X41:Z43"/>
    <mergeCell ref="Z44:Z45"/>
    <mergeCell ref="AC39:AO40"/>
    <mergeCell ref="AP39:BA40"/>
    <mergeCell ref="AC41:AD45"/>
    <mergeCell ref="AE41:AM41"/>
    <mergeCell ref="AX41:AY41"/>
    <mergeCell ref="AR41:AS41"/>
    <mergeCell ref="AZ41:BA41"/>
    <mergeCell ref="AE42:AF45"/>
    <mergeCell ref="AG42:AM42"/>
    <mergeCell ref="AP42:BA42"/>
    <mergeCell ref="A48:B48"/>
    <mergeCell ref="AI48:AJ48"/>
    <mergeCell ref="AK48:AL48"/>
    <mergeCell ref="AE48:AF48"/>
    <mergeCell ref="T49:U49"/>
    <mergeCell ref="C51:Q51"/>
    <mergeCell ref="R51:S51"/>
    <mergeCell ref="T51:U51"/>
    <mergeCell ref="V51:W51"/>
    <mergeCell ref="C49:Q49"/>
    <mergeCell ref="R49:S49"/>
    <mergeCell ref="V55:W55"/>
    <mergeCell ref="A38:P38"/>
    <mergeCell ref="T38:Y38"/>
    <mergeCell ref="C75:Q75"/>
    <mergeCell ref="R75:S75"/>
    <mergeCell ref="R50:S50"/>
    <mergeCell ref="A46:BA46"/>
    <mergeCell ref="A59:B59"/>
    <mergeCell ref="AA75:AB75"/>
    <mergeCell ref="A60:B60"/>
    <mergeCell ref="T60:U60"/>
    <mergeCell ref="V60:W60"/>
    <mergeCell ref="C74:Q74"/>
    <mergeCell ref="R74:S74"/>
    <mergeCell ref="V74:W74"/>
    <mergeCell ref="A64:Q64"/>
    <mergeCell ref="R64:S64"/>
    <mergeCell ref="A63:Q63"/>
    <mergeCell ref="R63:S63"/>
    <mergeCell ref="C60:Q60"/>
    <mergeCell ref="AI62:AJ62"/>
    <mergeCell ref="AK62:AL62"/>
    <mergeCell ref="AN62:AO62"/>
    <mergeCell ref="AK61:AL61"/>
    <mergeCell ref="AI69:AJ69"/>
    <mergeCell ref="AG69:AH69"/>
    <mergeCell ref="AA63:AB63"/>
    <mergeCell ref="AN69:AO69"/>
    <mergeCell ref="AC61:AD61"/>
    <mergeCell ref="AG55:AH55"/>
    <mergeCell ref="AI55:AJ55"/>
    <mergeCell ref="AK55:AL55"/>
    <mergeCell ref="AE52:AF52"/>
    <mergeCell ref="AE50:AF50"/>
    <mergeCell ref="AE51:AF51"/>
    <mergeCell ref="AG50:AH50"/>
    <mergeCell ref="V48:W48"/>
    <mergeCell ref="AA58:AB58"/>
    <mergeCell ref="AC58:AD58"/>
    <mergeCell ref="AA55:AB55"/>
    <mergeCell ref="AE56:AF56"/>
    <mergeCell ref="AC50:AD50"/>
    <mergeCell ref="AA51:AB51"/>
    <mergeCell ref="AC49:AD49"/>
    <mergeCell ref="AC55:AD55"/>
    <mergeCell ref="AE55:AF55"/>
    <mergeCell ref="V59:W59"/>
    <mergeCell ref="V49:W49"/>
    <mergeCell ref="A95:BA95"/>
    <mergeCell ref="A91:R91"/>
    <mergeCell ref="A92:R92"/>
    <mergeCell ref="A94:Y94"/>
    <mergeCell ref="AI63:AJ63"/>
    <mergeCell ref="AK63:AL63"/>
    <mergeCell ref="AN63:AO63"/>
    <mergeCell ref="AE63:AF63"/>
    <mergeCell ref="A51:B51"/>
    <mergeCell ref="A58:B58"/>
    <mergeCell ref="A68:B68"/>
    <mergeCell ref="A66:BA66"/>
    <mergeCell ref="AE59:AF59"/>
    <mergeCell ref="AI59:AJ59"/>
    <mergeCell ref="AA60:AB60"/>
    <mergeCell ref="AK58:AL58"/>
    <mergeCell ref="AK64:AL64"/>
    <mergeCell ref="AC63:AD63"/>
    <mergeCell ref="AG49:AH49"/>
    <mergeCell ref="AG51:AH51"/>
    <mergeCell ref="AN48:AO48"/>
    <mergeCell ref="AI51:AJ51"/>
    <mergeCell ref="AN49:AO49"/>
    <mergeCell ref="AG48:AH48"/>
    <mergeCell ref="AN51:AO51"/>
    <mergeCell ref="W36:Y36"/>
    <mergeCell ref="W35:Y35"/>
    <mergeCell ref="G36:I36"/>
    <mergeCell ref="J36:L36"/>
    <mergeCell ref="AY36:BA38"/>
    <mergeCell ref="AI36:AO38"/>
    <mergeCell ref="M35:O35"/>
    <mergeCell ref="Q37:S37"/>
    <mergeCell ref="T48:U48"/>
    <mergeCell ref="T50:U50"/>
    <mergeCell ref="T35:V35"/>
    <mergeCell ref="A35:B35"/>
    <mergeCell ref="M36:O36"/>
    <mergeCell ref="P36:S36"/>
    <mergeCell ref="T36:V36"/>
    <mergeCell ref="C50:Q50"/>
    <mergeCell ref="T41:U45"/>
    <mergeCell ref="V41:W45"/>
    <mergeCell ref="C36:F36"/>
    <mergeCell ref="P35:S35"/>
    <mergeCell ref="A50:B50"/>
    <mergeCell ref="A39:B45"/>
    <mergeCell ref="C39:Q45"/>
    <mergeCell ref="R39:Z40"/>
    <mergeCell ref="X44:X45"/>
    <mergeCell ref="Y44:Y45"/>
    <mergeCell ref="C48:Q48"/>
    <mergeCell ref="R48:S48"/>
    <mergeCell ref="P31:S31"/>
    <mergeCell ref="W31:Y31"/>
    <mergeCell ref="W33:Y33"/>
    <mergeCell ref="Q38:S38"/>
    <mergeCell ref="T34:V34"/>
    <mergeCell ref="M34:O34"/>
    <mergeCell ref="T37:Y37"/>
    <mergeCell ref="P34:S34"/>
    <mergeCell ref="A37:P37"/>
    <mergeCell ref="A36:B36"/>
    <mergeCell ref="Z33:AH33"/>
    <mergeCell ref="Z34:AH34"/>
    <mergeCell ref="M33:O33"/>
    <mergeCell ref="T33:V33"/>
    <mergeCell ref="W34:Y34"/>
    <mergeCell ref="W32:Y32"/>
    <mergeCell ref="J32:L32"/>
    <mergeCell ref="P33:S33"/>
    <mergeCell ref="T32:V32"/>
    <mergeCell ref="P32:S32"/>
    <mergeCell ref="M32:O32"/>
    <mergeCell ref="J33:L33"/>
    <mergeCell ref="J31:L31"/>
    <mergeCell ref="M28:O29"/>
    <mergeCell ref="T31:V31"/>
    <mergeCell ref="T28:V29"/>
    <mergeCell ref="A33:B33"/>
    <mergeCell ref="C31:F31"/>
    <mergeCell ref="G32:I32"/>
    <mergeCell ref="G33:I33"/>
    <mergeCell ref="C33:F33"/>
    <mergeCell ref="C32:F32"/>
    <mergeCell ref="G34:I34"/>
    <mergeCell ref="C34:F34"/>
    <mergeCell ref="A34:B34"/>
    <mergeCell ref="J34:L34"/>
    <mergeCell ref="A32:B32"/>
    <mergeCell ref="M30:O30"/>
    <mergeCell ref="M31:O31"/>
    <mergeCell ref="C30:F30"/>
    <mergeCell ref="G31:I31"/>
    <mergeCell ref="J30:L30"/>
    <mergeCell ref="A30:B30"/>
    <mergeCell ref="A31:B31"/>
    <mergeCell ref="A23:A24"/>
    <mergeCell ref="A28:B29"/>
    <mergeCell ref="AI28:AU28"/>
    <mergeCell ref="A27:Y27"/>
    <mergeCell ref="W28:Y29"/>
    <mergeCell ref="J28:L29"/>
    <mergeCell ref="Z30:AH30"/>
    <mergeCell ref="G28:I29"/>
    <mergeCell ref="G30:I30"/>
    <mergeCell ref="J23:N23"/>
    <mergeCell ref="T30:V30"/>
    <mergeCell ref="P30:S30"/>
    <mergeCell ref="A10:AK10"/>
    <mergeCell ref="A11:AK11"/>
    <mergeCell ref="B23:E23"/>
    <mergeCell ref="A13:AK13"/>
    <mergeCell ref="A15:AK15"/>
    <mergeCell ref="A16:AK16"/>
    <mergeCell ref="AQ2:BA2"/>
    <mergeCell ref="AO3:BA3"/>
    <mergeCell ref="AM5:BA5"/>
    <mergeCell ref="AM9:BA9"/>
    <mergeCell ref="AM6:BA6"/>
    <mergeCell ref="A12:AK12"/>
    <mergeCell ref="A2:I2"/>
    <mergeCell ref="A5:J5"/>
    <mergeCell ref="L5:AK5"/>
    <mergeCell ref="A6:J6"/>
    <mergeCell ref="L7:AK7"/>
    <mergeCell ref="L8:AK8"/>
    <mergeCell ref="M6:AK6"/>
    <mergeCell ref="AI27:BA27"/>
    <mergeCell ref="AW23:BA23"/>
    <mergeCell ref="AS23:AV23"/>
    <mergeCell ref="AO23:AR23"/>
    <mergeCell ref="AF23:AI23"/>
    <mergeCell ref="AM7:BA7"/>
    <mergeCell ref="O23:R23"/>
    <mergeCell ref="AY28:BA28"/>
    <mergeCell ref="AV28:AX28"/>
    <mergeCell ref="AY29:BA29"/>
    <mergeCell ref="AI29:AU29"/>
    <mergeCell ref="AV29:AX29"/>
    <mergeCell ref="F23:I23"/>
    <mergeCell ref="Z29:AH29"/>
    <mergeCell ref="P28:S29"/>
    <mergeCell ref="A17:AK17"/>
    <mergeCell ref="S23:V23"/>
    <mergeCell ref="W23:Z23"/>
    <mergeCell ref="AA23:AE23"/>
    <mergeCell ref="AJ23:AN23"/>
    <mergeCell ref="A20:AK20"/>
    <mergeCell ref="A22:BA22"/>
    <mergeCell ref="AM13:BA13"/>
    <mergeCell ref="A21:AK21"/>
    <mergeCell ref="A18:AK18"/>
    <mergeCell ref="A14:AK14"/>
    <mergeCell ref="Z35:AH35"/>
    <mergeCell ref="C28:F29"/>
    <mergeCell ref="C35:F35"/>
    <mergeCell ref="G35:I35"/>
    <mergeCell ref="J35:L35"/>
    <mergeCell ref="Z28:AH28"/>
    <mergeCell ref="W30:Y30"/>
    <mergeCell ref="AK51:AL51"/>
    <mergeCell ref="AM10:BA10"/>
    <mergeCell ref="AI49:AJ49"/>
    <mergeCell ref="A47:BA47"/>
    <mergeCell ref="AK49:AL49"/>
    <mergeCell ref="AE49:AF49"/>
    <mergeCell ref="A49:B49"/>
    <mergeCell ref="AA49:AB49"/>
    <mergeCell ref="AI31:AU31"/>
    <mergeCell ref="AY31:BA31"/>
    <mergeCell ref="AY32:BA32"/>
    <mergeCell ref="AP35:AX35"/>
    <mergeCell ref="AY33:BA33"/>
    <mergeCell ref="AV31:AX31"/>
    <mergeCell ref="AY35:BA35"/>
    <mergeCell ref="AV32:AX32"/>
    <mergeCell ref="AV33:AX33"/>
    <mergeCell ref="AI32:AU32"/>
    <mergeCell ref="AA61:AB61"/>
    <mergeCell ref="AC68:AD68"/>
    <mergeCell ref="AA64:AB64"/>
    <mergeCell ref="AC64:AD64"/>
    <mergeCell ref="AA59:AB59"/>
    <mergeCell ref="AC59:AD59"/>
    <mergeCell ref="AA67:AB67"/>
    <mergeCell ref="AA62:AB62"/>
    <mergeCell ref="AK59:AL59"/>
    <mergeCell ref="AN61:AO61"/>
    <mergeCell ref="AK60:AL60"/>
    <mergeCell ref="AN59:AO59"/>
    <mergeCell ref="AN60:AO60"/>
    <mergeCell ref="E98:X98"/>
    <mergeCell ref="A88:R88"/>
    <mergeCell ref="S88:X88"/>
    <mergeCell ref="AA69:AB69"/>
    <mergeCell ref="S92:X92"/>
    <mergeCell ref="E97:X97"/>
    <mergeCell ref="A90:R90"/>
    <mergeCell ref="S90:X90"/>
    <mergeCell ref="A77:Z77"/>
    <mergeCell ref="AA77:AB77"/>
    <mergeCell ref="AI70:AJ70"/>
    <mergeCell ref="AG70:AH70"/>
    <mergeCell ref="A73:B73"/>
    <mergeCell ref="AC75:AD75"/>
    <mergeCell ref="AE75:AF75"/>
    <mergeCell ref="AG64:AH64"/>
    <mergeCell ref="AA73:AB73"/>
    <mergeCell ref="AE64:AF64"/>
    <mergeCell ref="AC73:AD73"/>
    <mergeCell ref="AC69:AD69"/>
    <mergeCell ref="AE72:AF72"/>
    <mergeCell ref="AG72:AH72"/>
    <mergeCell ref="AG67:AH67"/>
    <mergeCell ref="A71:BA71"/>
    <mergeCell ref="A69:B69"/>
    <mergeCell ref="AN70:AO70"/>
    <mergeCell ref="AG63:AH63"/>
    <mergeCell ref="AN64:AO64"/>
    <mergeCell ref="AI64:AJ64"/>
    <mergeCell ref="AN76:AO76"/>
    <mergeCell ref="AI74:AJ74"/>
    <mergeCell ref="AG75:AH75"/>
    <mergeCell ref="AI75:AJ75"/>
    <mergeCell ref="AK75:AL75"/>
    <mergeCell ref="AN73:AO73"/>
    <mergeCell ref="AN74:AO74"/>
    <mergeCell ref="AK74:AL74"/>
    <mergeCell ref="AN75:AO75"/>
    <mergeCell ref="AK76:AL76"/>
    <mergeCell ref="AG74:AH74"/>
    <mergeCell ref="AG76:AH76"/>
    <mergeCell ref="AC74:AD74"/>
    <mergeCell ref="A74:B74"/>
    <mergeCell ref="T74:U74"/>
    <mergeCell ref="AE69:AF69"/>
    <mergeCell ref="AE70:AF70"/>
    <mergeCell ref="C69:Q69"/>
    <mergeCell ref="R69:S69"/>
    <mergeCell ref="T69:U69"/>
    <mergeCell ref="V69:W69"/>
    <mergeCell ref="AA70:AB70"/>
    <mergeCell ref="T75:U75"/>
    <mergeCell ref="A80:AO80"/>
    <mergeCell ref="AE60:AF60"/>
    <mergeCell ref="AI30:AU30"/>
    <mergeCell ref="AI50:AJ50"/>
    <mergeCell ref="AK50:AL50"/>
    <mergeCell ref="AP36:AX38"/>
    <mergeCell ref="AI34:BA34"/>
    <mergeCell ref="AY30:BA30"/>
    <mergeCell ref="AI35:AO35"/>
    <mergeCell ref="A78:AO78"/>
    <mergeCell ref="C85:AA85"/>
    <mergeCell ref="AN50:AO50"/>
    <mergeCell ref="AC56:AD56"/>
    <mergeCell ref="E99:X99"/>
    <mergeCell ref="R56:S56"/>
    <mergeCell ref="T56:U56"/>
    <mergeCell ref="V56:W56"/>
    <mergeCell ref="AA56:AB56"/>
    <mergeCell ref="S87:X87"/>
    <mergeCell ref="AG60:AH60"/>
    <mergeCell ref="AG58:AH58"/>
    <mergeCell ref="E100:X100"/>
    <mergeCell ref="AA76:AB76"/>
    <mergeCell ref="AC76:AD76"/>
    <mergeCell ref="A79:AO79"/>
    <mergeCell ref="A82:AO82"/>
    <mergeCell ref="AI76:AJ76"/>
    <mergeCell ref="C84:AE84"/>
    <mergeCell ref="AN77:AO77"/>
    <mergeCell ref="AM11:BA12"/>
    <mergeCell ref="A19:AK19"/>
    <mergeCell ref="AN52:AO52"/>
    <mergeCell ref="AA52:AB52"/>
    <mergeCell ref="AC52:AD52"/>
    <mergeCell ref="AC51:AD51"/>
    <mergeCell ref="AT41:AU41"/>
    <mergeCell ref="AP44:BA44"/>
    <mergeCell ref="Z31:AH31"/>
    <mergeCell ref="Z32:AH32"/>
    <mergeCell ref="AV30:AX30"/>
    <mergeCell ref="AI33:AU33"/>
    <mergeCell ref="AI61:AJ61"/>
    <mergeCell ref="AG61:AH61"/>
    <mergeCell ref="A56:B56"/>
    <mergeCell ref="C56:Q56"/>
    <mergeCell ref="AC60:AD60"/>
    <mergeCell ref="AI60:AJ60"/>
    <mergeCell ref="AI58:AJ58"/>
    <mergeCell ref="AG59:AH59"/>
  </mergeCells>
  <printOptions/>
  <pageMargins left="0.3937007874015748" right="0.3937007874015748" top="0.3937007874015748" bottom="0.3937007874015748" header="0" footer="0"/>
  <pageSetup fitToHeight="4" horizontalDpi="300" verticalDpi="300" orientation="landscape" paperSize="9" scale="88" r:id="rId1"/>
  <rowBreaks count="2" manualBreakCount="2">
    <brk id="38" max="52" man="1"/>
    <brk id="70" max="52" man="1"/>
  </rowBreaks>
  <ignoredErrors>
    <ignoredError sqref="W30:W31 BC64:BE64" formulaRange="1"/>
    <ignoredError sqref="AC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Tatyana</cp:lastModifiedBy>
  <cp:lastPrinted>2018-06-06T08:39:47Z</cp:lastPrinted>
  <dcterms:created xsi:type="dcterms:W3CDTF">2011-06-24T11:28:50Z</dcterms:created>
  <dcterms:modified xsi:type="dcterms:W3CDTF">2019-06-10T11:34:17Z</dcterms:modified>
  <cp:category/>
  <cp:version/>
  <cp:contentType/>
  <cp:contentStatus/>
</cp:coreProperties>
</file>